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050" windowWidth="15360" windowHeight="4365" tabRatio="862" activeTab="0"/>
  </bookViews>
  <sheets>
    <sheet name="бухгалт. КБ" sheetId="1" r:id="rId1"/>
    <sheet name="бухгалт. КС" sheetId="2" r:id="rId2"/>
    <sheet name="сейфы Контур 0 кл" sheetId="3" r:id="rId3"/>
    <sheet name="сейфы Контур 1, 2 кл" sheetId="4" r:id="rId4"/>
    <sheet name="сейфы Сейфтроникс 0 кл" sheetId="5" r:id="rId5"/>
    <sheet name="сейфы Сейфтроникс 1 кл" sheetId="6" r:id="rId6"/>
    <sheet name="сейфы ONIX" sheetId="7" r:id="rId7"/>
    <sheet name="картотеки" sheetId="8" r:id="rId8"/>
  </sheets>
  <definedNames>
    <definedName name="_xlnm.Print_Area" localSheetId="0">'бухгалт. КБ'!$A$1:$J$34</definedName>
    <definedName name="_xlnm.Print_Area" localSheetId="7">'картотеки'!$A$1:$P$40</definedName>
  </definedNames>
  <calcPr fullCalcOnLoad="1"/>
</workbook>
</file>

<file path=xl/sharedStrings.xml><?xml version="1.0" encoding="utf-8"?>
<sst xmlns="http://schemas.openxmlformats.org/spreadsheetml/2006/main" count="781" uniqueCount="339">
  <si>
    <t>Размеры, мм</t>
  </si>
  <si>
    <t>Модель</t>
  </si>
  <si>
    <t>Вес,  кг</t>
  </si>
  <si>
    <t>высота</t>
  </si>
  <si>
    <t>ширина</t>
  </si>
  <si>
    <t>глубина</t>
  </si>
  <si>
    <t>Особенности        комплектации</t>
  </si>
  <si>
    <t>кол-во дверей</t>
  </si>
  <si>
    <t>кол-во полок</t>
  </si>
  <si>
    <t>наличие трейзера</t>
  </si>
  <si>
    <t>описание</t>
  </si>
  <si>
    <t>да</t>
  </si>
  <si>
    <t>нет</t>
  </si>
  <si>
    <t>КБ/КБС  011 Т</t>
  </si>
  <si>
    <t>КБ/КБС  02</t>
  </si>
  <si>
    <t>КБ/КБС 02 Т</t>
  </si>
  <si>
    <t>КБ/КБС  021</t>
  </si>
  <si>
    <t xml:space="preserve">КБ/КБС  021 Т </t>
  </si>
  <si>
    <t>КБ/КБС 023 Т</t>
  </si>
  <si>
    <t>КБ/КБС  041 Т</t>
  </si>
  <si>
    <t>КБ/КБС  031 Т</t>
  </si>
  <si>
    <t>КБ/КБС  042 Т</t>
  </si>
  <si>
    <t>КБ/КБС  033</t>
  </si>
  <si>
    <t>КБ/КБС  033 Т</t>
  </si>
  <si>
    <t>КБ/КБС  032 Т</t>
  </si>
  <si>
    <t>КБ/КБС  05</t>
  </si>
  <si>
    <t>КБ/КБС  06</t>
  </si>
  <si>
    <t>КБ/КБС  09</t>
  </si>
  <si>
    <t>КБ/КБС  10</t>
  </si>
  <si>
    <t>Шкафы сварные бухгалтерские серии КБ, КБС</t>
  </si>
  <si>
    <t>корпус</t>
  </si>
  <si>
    <t>-</t>
  </si>
  <si>
    <t>КБ/КБС  011*</t>
  </si>
  <si>
    <t>КБ/КБС  012 Т</t>
  </si>
  <si>
    <t>КБ/КБС  041*</t>
  </si>
  <si>
    <t>КБ/КБС  031*</t>
  </si>
  <si>
    <t>КБ/КБС  042*</t>
  </si>
  <si>
    <t>КБ/КБС 023</t>
  </si>
  <si>
    <t xml:space="preserve">КБ/КБС  032 </t>
  </si>
  <si>
    <t>замок KALE</t>
  </si>
  <si>
    <t>замок CAM</t>
  </si>
  <si>
    <t>для шкафов КБ</t>
  </si>
  <si>
    <t>для шкафов КБС</t>
  </si>
  <si>
    <t>артикул</t>
  </si>
  <si>
    <t>габаритные размеры, мм</t>
  </si>
  <si>
    <t>ригельная система</t>
  </si>
  <si>
    <t>замки
 (вид, производитель)</t>
  </si>
  <si>
    <t>объем, куб.м</t>
  </si>
  <si>
    <t>вес кг</t>
  </si>
  <si>
    <t>трейзер</t>
  </si>
  <si>
    <t>полка, шт</t>
  </si>
  <si>
    <t>цена, руб
(с НДС 18%)</t>
  </si>
  <si>
    <t xml:space="preserve">высота </t>
  </si>
  <si>
    <t xml:space="preserve">ширина </t>
  </si>
  <si>
    <t xml:space="preserve">глубина </t>
  </si>
  <si>
    <t>окс.</t>
  </si>
  <si>
    <t>хром</t>
  </si>
  <si>
    <t>Германия-CAWI</t>
  </si>
  <si>
    <t xml:space="preserve">США-Sargent </t>
  </si>
  <si>
    <t>толщина
металла,мм</t>
  </si>
  <si>
    <t>ключ</t>
  </si>
  <si>
    <t>электр</t>
  </si>
  <si>
    <t>мех.
Код</t>
  </si>
  <si>
    <t>наруж.</t>
  </si>
  <si>
    <t>внутр.</t>
  </si>
  <si>
    <t>­</t>
  </si>
  <si>
    <t>БУХГАЛТЕРСКИЕ ШКАФЫ СЕРИИ КС</t>
  </si>
  <si>
    <t>1съемн.</t>
  </si>
  <si>
    <t>2съемн.</t>
  </si>
  <si>
    <t>КЗ-0132</t>
  </si>
  <si>
    <t>112*</t>
  </si>
  <si>
    <t>КЗ-0132Т</t>
  </si>
  <si>
    <t>115*</t>
  </si>
  <si>
    <t>КЗ-0132ТК</t>
  </si>
  <si>
    <t>КЗ-035т</t>
  </si>
  <si>
    <t>145*</t>
  </si>
  <si>
    <t>КЗ-035ТК</t>
  </si>
  <si>
    <t>КЗ-045Т</t>
  </si>
  <si>
    <t>200*</t>
  </si>
  <si>
    <t>КЗ-045ТК</t>
  </si>
  <si>
    <t>КЗ-223 Т</t>
  </si>
  <si>
    <t>205*</t>
  </si>
  <si>
    <t>КЗ-223 ТК</t>
  </si>
  <si>
    <t>КЗ-233 Т</t>
  </si>
  <si>
    <t>261*</t>
  </si>
  <si>
    <t>КЗ-233 ТК</t>
  </si>
  <si>
    <t>КЗ-051</t>
  </si>
  <si>
    <t>84*</t>
  </si>
  <si>
    <t>КЗ-052 Т</t>
  </si>
  <si>
    <t>КЗ-053</t>
  </si>
  <si>
    <t>КЗ-053Т</t>
  </si>
  <si>
    <t>КЗ-065Т</t>
  </si>
  <si>
    <t>195*</t>
  </si>
  <si>
    <t>КЗ-065 ТК</t>
  </si>
  <si>
    <t>ПК-10 Т</t>
  </si>
  <si>
    <t>ПК-20 Т</t>
  </si>
  <si>
    <t>ПК-30 Т</t>
  </si>
  <si>
    <t>ПК-51</t>
  </si>
  <si>
    <t>ПК-10 ТК</t>
  </si>
  <si>
    <t>ПК-20 ТК</t>
  </si>
  <si>
    <t>ПК-30 ТК</t>
  </si>
  <si>
    <t>СЕЙФЫ. 2 КЛАСС УСТОЙЧИВОСТИ К ВЗЛОМУ</t>
  </si>
  <si>
    <t>ВК-10 Т</t>
  </si>
  <si>
    <t>138*</t>
  </si>
  <si>
    <t>ВК-20 Т</t>
  </si>
  <si>
    <t>187*</t>
  </si>
  <si>
    <t>ВК-30 Т</t>
  </si>
  <si>
    <t>230*</t>
  </si>
  <si>
    <t>ВК-10 ТК</t>
  </si>
  <si>
    <t>ВК-20 ТК</t>
  </si>
  <si>
    <t>ВК-30 ТК</t>
  </si>
  <si>
    <r>
      <rPr>
        <b/>
        <sz val="10"/>
        <rFont val="Bookman Old Style"/>
        <family val="1"/>
      </rPr>
      <t>СЕЙФЫ. 1 КЛАСС УСТОЙЧИВОСТИ К ВЗЛОМУ,ОГНЕСТОЙКОСТЬ КЛ 60Б</t>
    </r>
    <r>
      <rPr>
        <sz val="10"/>
        <rFont val="Bookman Old Style"/>
        <family val="1"/>
      </rPr>
      <t xml:space="preserve">
Огнестойкие взломостойкие сейфы "Контур" серии ПКО сертифицированы по 1-му классу взломостойкости и по классу 60Б огнестойкости. Двухслойный каркас сейфов заполнен специальным наполнителем. Наличие 4-х противоположнонаправленных горизонтальных и двух вертикальных активных ригелей препятствует вскрытию сейфов серии ПКО методом воздействия на петли. Четыре горизонтальных и два вертикальных ригеля, запирающихся в двух направлениях и выполненных из закаленной стали диаметром 30 мм, препятствуют вскрытию сейфов методом воздействия на петли.</t>
    </r>
  </si>
  <si>
    <t>ПКО-10 Т</t>
  </si>
  <si>
    <t>127*</t>
  </si>
  <si>
    <t>ПКО-20 Т</t>
  </si>
  <si>
    <t>150*</t>
  </si>
  <si>
    <t>ПКО-30 Т</t>
  </si>
  <si>
    <t>220*</t>
  </si>
  <si>
    <t>ПКО-10 ТК</t>
  </si>
  <si>
    <t>ПКО-20 ТК</t>
  </si>
  <si>
    <t>ПКО-30 ТК</t>
  </si>
  <si>
    <t>* Вес изделий может меняться.</t>
  </si>
  <si>
    <t>КС-1т*</t>
  </si>
  <si>
    <t>КС-2т*</t>
  </si>
  <si>
    <t>КС-4т*</t>
  </si>
  <si>
    <t>КС-10*</t>
  </si>
  <si>
    <r>
      <rPr>
        <b/>
        <sz val="10"/>
        <rFont val="Bookman Old Style"/>
        <family val="1"/>
      </rPr>
      <t>СЕЙФЫ. 1 КЛАСС УСТОЙЧИВОСТИ К ВЗЛОМУ</t>
    </r>
    <r>
      <rPr>
        <sz val="10"/>
        <rFont val="Bookman Old Style"/>
        <family val="1"/>
      </rPr>
      <t xml:space="preserve">
Взломостойкие сейфы "Контур" серии ПК, сертифицированные по 1 классу взломостойкости, предназначены для хранения денег и документов. Конструкция сейфов представляет сварной двухслойный каркас, заполненный инертным материалом, что обеспечивает высокую взломостойкость сейфов. Сейфы серии ПК оборудованы запорной системой из четырех или шести ригелей, изготовленных из прутка стали диаметров 25 мм и запирающихся в две противоположные стороны.</t>
    </r>
  </si>
  <si>
    <t>ПК-52т</t>
  </si>
  <si>
    <r>
      <t>Цена</t>
    </r>
    <r>
      <rPr>
        <b/>
        <sz val="8"/>
        <rFont val="Verdana"/>
        <family val="2"/>
      </rPr>
      <t>, руб
с НДС 18%</t>
    </r>
  </si>
  <si>
    <t>КМ-260</t>
  </si>
  <si>
    <t>КМ-310</t>
  </si>
  <si>
    <t>КМ-620т</t>
  </si>
  <si>
    <t>КМ-900т</t>
  </si>
  <si>
    <t>КМ-1200т</t>
  </si>
  <si>
    <t>КМ-1200т/2</t>
  </si>
  <si>
    <t>сварной корпус, покрытие-высококачественная эмаль, нагрузка на полку-50кг,  толщина металла -1,4 мм</t>
  </si>
  <si>
    <t>сварной корпус, покрытие-высококачественная эмаль, нагрузка на полку-50кг,  толщина металла -1,4 мм,
на колесиках</t>
  </si>
  <si>
    <r>
      <rPr>
        <b/>
        <sz val="10"/>
        <rFont val="Bookman Old Style"/>
        <family val="1"/>
      </rPr>
      <t xml:space="preserve"> СЕЙФЫ. 0 КЛАСС УСТОЙЧИВОСТИ К ВЗЛОМУ</t>
    </r>
  </si>
  <si>
    <t>СЕЙФЫ ДЛЯ ДОМА И ОФИСА  SAFETRONICS (Словакия)</t>
  </si>
  <si>
    <t>NTL 24ME</t>
  </si>
  <si>
    <t>NTL 40ME</t>
  </si>
  <si>
    <t>NTL 62ME</t>
  </si>
  <si>
    <t>ТЕХНИЧЕСКОЕ ОПИСАНИЕ, МОДЕЛЬ, АНАЛОГИ</t>
  </si>
  <si>
    <t>модель</t>
  </si>
  <si>
    <t>габариты, мм
вид замков,
наличие полок, трейзера</t>
  </si>
  <si>
    <t>толщина двери, мм</t>
  </si>
  <si>
    <t>толщина корпуса, мм</t>
  </si>
  <si>
    <t>количество ригелей</t>
  </si>
  <si>
    <t>внутренний объем, л</t>
  </si>
  <si>
    <t>вес, кг</t>
  </si>
  <si>
    <t>NTL 24M</t>
  </si>
  <si>
    <t>435х360х287h
ключевой замок
1 полка, без трейзера</t>
  </si>
  <si>
    <t>435х360х287h
электронный замок,
1 полка, без трейзера</t>
  </si>
  <si>
    <t>435х360х287h
электронный замок + ключевой замок (аварийный),
1 полка, без трейзера</t>
  </si>
  <si>
    <t>NTL 40M</t>
  </si>
  <si>
    <t>435х360х435h
ключевой замок
1 полка, без трейзера</t>
  </si>
  <si>
    <t>435х360х435h
электронный замок 
1 полка, без трейзера</t>
  </si>
  <si>
    <t>435х360х435h
электронный замок + ключевой замок (аварийный),
1 полка, без трейзера</t>
  </si>
  <si>
    <t>NTL 62M</t>
  </si>
  <si>
    <t>435х360х650h
ключевой замок
1 полка,  трейзер</t>
  </si>
  <si>
    <t>435х360х650h
электронный замок 
1 полка, трейзер</t>
  </si>
  <si>
    <t>435х360х650h
электронный замок + ключевой замок (аварийный),
1 полка, трейзер</t>
  </si>
  <si>
    <t>NTL 100M*</t>
  </si>
  <si>
    <t>435х360х1000h
ключевой замок
2 полки,  трейзер</t>
  </si>
  <si>
    <t>NTL 100ME*</t>
  </si>
  <si>
    <t>NTL 62M/62M*</t>
  </si>
  <si>
    <t>435х360х1280h
двухсекционный сейф,
 2 ключевых замка
2 полки,   2 трейзера</t>
  </si>
  <si>
    <t>NTL 62ME/62ME*</t>
  </si>
  <si>
    <t>NTL 120M*</t>
  </si>
  <si>
    <t>435х360х1200h
ключевой замок
2 полки,  трейзер</t>
  </si>
  <si>
    <t>NTL 120MЕ*</t>
  </si>
  <si>
    <t>NTL 24E</t>
  </si>
  <si>
    <t>NTL 40E</t>
  </si>
  <si>
    <r>
      <rPr>
        <b/>
        <sz val="10"/>
        <rFont val="Bookman Old Style"/>
        <family val="1"/>
      </rPr>
      <t xml:space="preserve">МЕБЕЛЬНЫЕ СЕЙФЫ. 0 КЛАСС УСТОЙЧИВОСТИ К ВЗЛОМУ
</t>
    </r>
    <r>
      <rPr>
        <sz val="10"/>
        <rFont val="Bookman Old Style"/>
        <family val="1"/>
      </rPr>
      <t>(толщина корпуса - 2,5мм, толщина двери - 5мм)</t>
    </r>
  </si>
  <si>
    <t>NTL 62E</t>
  </si>
  <si>
    <t>Сейфы SAFEtronics серии NTL  предназначены для хранения документов, денежных средств дома и в офисе. Взломостойкие сейфы 0 класса защиты от взлома. Толщина двери составляет 5мм, задние и боковые стены - 2,5мм, диаметр ригелей - 22мм. Сейфы оснащаются ключевыми замками MAUER (Германия) и электронными замками SAFEtronics. Сейф NTL 24/40 оснащены односторонней ригельной системой, остальные сейфы NTL -  3-х сторонней ригельной системой запирания. Все сейфы могут быть закреплены к полу или стене. Полки   регулируются по высоте в крупных сейфах.Гарантия: на сейфы с ключевыми замками - 10 лет, с электронными замками - 3 года. Позиции, отмеченный * - поставляются под заказ, остальные позиции - складская программа. Позиции, отмеченные желтым фоном - топовые позиции из имеющихся на рынке. Сейфы NTL c маркировкой  М, МЕ — имеют структурированное покрытие, цвет дверей — темно-серый, цвет корпуса - «мокрый  асфальт», сейфы с маркировкой Е — гладкое полимерно-порошковое покрытие темно-серого цвета.</t>
  </si>
  <si>
    <t>Поизиции, отмеченные * - поставляются под заказ, остальные позиции - складская программа</t>
  </si>
  <si>
    <t>Сейфы NTL  оснащаются ключевыми замками MAUER (Германия) и электронными замками SAFEtronics.  Все сейфы могут быть закреплены к полу или стене. Полки  регулируются по высоте. Гарантия: на сейфы с ключевыми замками - 10 лет, с электронными замками - 3 года.  Сейфы NTL c маркировкой  М, МЕ — имеют структурированное покрытие, цвет дверей — темно-серый, цвет корпуса - «мокрый  асфальт», сейфы с маркировкой Е — гладкое полимерно-порошковое покрытие темно-серого цвета.</t>
  </si>
  <si>
    <t>435х360х1000h
электронный замок + ключевой замок (аварийный), 2 полки, трейзер</t>
  </si>
  <si>
    <t>435х360х1280h
двухсекционный сейф,
 2 электронных замка + 2ключевых замка (аварийный), 2 полки, 2 трейзера</t>
  </si>
  <si>
    <t>435х360х1200h
электронный замок + ключевой замок (аварийный), 2 полки, трейзер</t>
  </si>
  <si>
    <t>NTR/11- 39МLG</t>
  </si>
  <si>
    <t>352х260х280h
ключевой замок
1 полка, без трейзера</t>
  </si>
  <si>
    <t>NTR/11- 22Me*</t>
  </si>
  <si>
    <t>352х260х280h
электронный замок
1 полка, без трейзера</t>
  </si>
  <si>
    <t>NTR/11- 22LG</t>
  </si>
  <si>
    <t>352х260х280h
кодовый механический + ключевой замок
1 полка, без трейзера</t>
  </si>
  <si>
    <t>NTR/11-24Me*</t>
  </si>
  <si>
    <t>435х325х290h
электронный замок
1 полка, без трейзера</t>
  </si>
  <si>
    <t>NTR/11- 24МLG</t>
  </si>
  <si>
    <t>435х325х290h
кодовый механический + ключевой  замок
1 полка, без трейзера</t>
  </si>
  <si>
    <t>NTR/11- 24LG</t>
  </si>
  <si>
    <t>435х325х290h
кодовый механический 
1 полка, без трейзера</t>
  </si>
  <si>
    <t>NTR/11- 39Ms*</t>
  </si>
  <si>
    <t>435х435х435h
ключевой замок
1 полка,  трейзер</t>
  </si>
  <si>
    <t>NTR/11- 39ME*</t>
  </si>
  <si>
    <t>NTR/11- 39MEs*</t>
  </si>
  <si>
    <t>NTR/11- 39M*</t>
  </si>
  <si>
    <t>435х435х435h
ключевой замок
1 полка,  без трейзера</t>
  </si>
  <si>
    <t>NTR/11- 61МLG*</t>
  </si>
  <si>
    <t>435х435х650h
кодовый механический + ключевой замок,
1 полка, трейзер</t>
  </si>
  <si>
    <t>NTR/11-61ME*</t>
  </si>
  <si>
    <t>NTR/11- 61M*</t>
  </si>
  <si>
    <t>435х435х650h
ключевой замок,
1 полка, трейзер</t>
  </si>
  <si>
    <t>NTR/11- 61ME/80*</t>
  </si>
  <si>
    <t>NTR/11- 61M/80*</t>
  </si>
  <si>
    <t>435х435х800h
ключевой замок,
2 полки, трейзер</t>
  </si>
  <si>
    <t>NTR/11- 61МLG/80*</t>
  </si>
  <si>
    <t>435х435х800h
кодовый механический + ключевой замок,
2 полки, трейзер</t>
  </si>
  <si>
    <t>СЕЙФЫ 1 КЛАССА ВЗЛОМОСТОЙКОСТИ. СЕЙФЫ СЕРИИ NTR</t>
  </si>
  <si>
    <t>СЕЙФЫ 0 КЛАССА ВЗЛОМОСТОЙКОСТИ. СЕЙФЫ СЕРИИ NTL</t>
  </si>
  <si>
    <t xml:space="preserve">Сейфы SAFEtronics серии NTR предназначены для хранения документов, денежных средств дома и в офисе.
 Взломостойкие сейфы 1 класса защиты от взлома (ГОСТ Р 50862-2005), обеспечивающие начальную защиту от пожара. Толщина двери составляет 10мм, задние и боковые стены - 23мм (двухслойный стальной корпус 3мм и 2мм с термостойким заполнением материалом SMREKOLIT), диаметр ригелей - 22мм. cейфы оснащаются кодовыми механическими замками LA GARD (США), ключевыми MAUER (Германия), электронными замками SAFEtronics (Словакия). Область замка сейфов защищена двумя пластинами из маргонцевистой стали, защищающими замок сейфа от высверливания. Все сейфы  сертифицированы по европейскому стандарту EuroVDS (Германия), чешскому CSN-9160010 и российскому ГОСТ Р-50862-96 - 1 классу защиты от взлома.  Все сейфы могут быть закреплены к полу или стене. Полки регулируются по высоте. Гарантия: на сейфы с ключевыми замками - 10 лет, с электронными замками - 3 года. </t>
  </si>
  <si>
    <t>435х435х800h
электронный замок + аварийный ключ, 2 полки, трейзер</t>
  </si>
  <si>
    <t>435х435х435h
электронный замок + аварийный ключ, 1 полка,  трейзер</t>
  </si>
  <si>
    <t>435х435х435h
электронный замок + аварийный ключ, 1 полка,  без трейзера</t>
  </si>
  <si>
    <t>435х435х435h
кодовый механический + ключевой замок, 1 полка,
  без трейзера</t>
  </si>
  <si>
    <t>435х435х650h
электронный замок + аварийный ключ, 1 полка, трейзер</t>
  </si>
  <si>
    <t>Описание модели, 
размеры, мм (ВхШхГ)</t>
  </si>
  <si>
    <t>LS-20</t>
  </si>
  <si>
    <t>LS-22</t>
  </si>
  <si>
    <t>LS-25</t>
  </si>
  <si>
    <t>LS-30</t>
  </si>
  <si>
    <t>LS25D</t>
  </si>
  <si>
    <t>KS-20*</t>
  </si>
  <si>
    <t>LS-17K</t>
  </si>
  <si>
    <t>LS-20K</t>
  </si>
  <si>
    <t>LS-25K</t>
  </si>
  <si>
    <t>Металлические шкафы для отелей, гостиниц, домов отдыха, санаториев, оздоровительных центров. Данные шкафы имеют систему защиты от подбора кода и  простую систему перекодировки,  т.е. каким кодом клиент закрывает, таким и откроет. Кроме того, шкафы оснащены аварийным ключом и мастер кодом на случай если постоялец выехал из номера и оставил сейф закрытым. Возможен заказ партии с одним универсальным ключом. Возможность аудита расширяет функциональность этих моделей. На дисплей шкафов  можно вывести информацию о 100 ранее введенных кодах или распечатать эту информацию на портативном мини принтере.Предусмотрена возможность установки шкафов в мебель и крепления к стене. Толщина двери - 4 мм, корпуса-2мм.</t>
  </si>
  <si>
    <t>HS 20/430*</t>
  </si>
  <si>
    <t>HS-20*</t>
  </si>
  <si>
    <t>FP-25N*</t>
  </si>
  <si>
    <t>FP-38N*</t>
  </si>
  <si>
    <t>FP-52N*</t>
  </si>
  <si>
    <t xml:space="preserve">Металлические шкафы с электронными замками. Предусмотрена возможность установки шкафов в мебель и крепления к стене. Гарантия 1 год. Электронный замок шкафа предусматривает наличие системы защиты от подбора кода. Для открытия шкафа задается кодовая комбинация от 3 до 8 цифр. Система звукового и светового оповещения. Замок оборудован системой аварийного открывания (ключ аварийного открывания), которая позволяет Вам открывать шкаф, если забыт установленный Вами код, сели батареи и т.п.  Используются 4 батарейки типа AA. </t>
  </si>
  <si>
    <t>цвет- св-серый, дверь - 4мм, корпус-2мм,  вес: 7 кг.
Габариты (мм.): 200x300x200, Внутр. размер (мм.): 190x300x150</t>
  </si>
  <si>
    <t>цвет- св-серый, дверь - 3мм, корпус-2мм, вес: 5,5 кг.
Габариты (мм.): 220x300x110, Внутр. размер (мм.): 210x290x50</t>
  </si>
  <si>
    <t xml:space="preserve"> полка - 1шт, цвет- св-серый, дверь - 4мм, корпус-2мм, вес: 10 кг.
Габариты (мм.):  250x350x250 Внутр. размер (мм.): 240x340x200</t>
  </si>
  <si>
    <t>полка - 1шт, цвет- св-серый, дверь - 4мм, корпус-2мм, формат А4
Габариты (мм.):  300x380x300 Внутр. размер (мм.):  290x370x250
вес: 14 кг.</t>
  </si>
  <si>
    <t>цвет- черный матовый,  дверь - 3мм, корпус-2мм, вес: 4,5 кг.
Габариты (мм.): 170x230x170 Внутр. размер (мм.): 160x220x120</t>
  </si>
  <si>
    <t>цвет- белый матовый,  дверь - 3мм, корпус-2мм, вес: 4,5 кг.
Габариты (мм.): 170x230x170 Внутр. размер (мм.): 160x220x120</t>
  </si>
  <si>
    <t>походит для хранения ноутбуков, вес: 12 кг.
цвет- черный матовый, дверь - 4мм, корпус-2мм,
Габариты (мм.): 200x430x350  Внутр. размер (мм.): 190x420x300</t>
  </si>
  <si>
    <t>Металлические шкафы для дома с ключевым замком. Гарантия  1 год. Предусмотрена возможность крепления сейфа к стене, к полу и т.п. Толщина двери 5 мм, корпуса 2 мм. Очень просты в использовании, их отличает удобство, простота, приемлимая цена.</t>
  </si>
  <si>
    <t>цвет- черный матовый, вес: 4,5 кг.
Габариты (мм.): 170x230x170 Внутр. размер (мм.): 160x220x120</t>
  </si>
  <si>
    <t>цвет- черный матовый, вес: 7 кг.
Габариты (мм.):  200x310x200  Внутр. размер (мм.): 190х300х150</t>
  </si>
  <si>
    <t>цвет- черный матовый, полка - 1 шт, вес: 10 кг.
Габариты (мм.): 250х350х250  Внутр. размер (мм.): 240х340х200</t>
  </si>
  <si>
    <t>мастер код с возможностью перепрограммирования
+ мастер ключ, цвет- черный матовый, вес: 12 кг.
Габариты (мм.): 200x430x350 Внутр. размер (мм.):190x420x300</t>
  </si>
  <si>
    <t>мастер код с возможностью перепрограммирования
+ мастер ключ, цвет- черный матовый, вес: 9 кг.
Габариты (мм.): 200x350x250 Внутр. размер (мм.):190x340x200</t>
  </si>
  <si>
    <t>Шкафы с электронным биометрическим замком с идентификацией владельца по отпечатку пальца. Основными характеристиками шкафов этого класса является наличие оптического сенсора и простота управления замковым механизмом. Автоматическое открывание двери, процесс запирания двери также автоматизирован. Замок оборудован системой аварийного открывания, которая позволяет Вам открывать шкаф ключом, входящим в комплект. Гигиенически безопасное, износо- и коррозионно-устойчивое полимерное покрытие. Предусмотрена возможность крепления шкафа к стене, к полу и т.п. Шкаф может идентифицировать до 255 отпечатков пальцев.  Толщина двери 8 мм, корпуса 4 мм.</t>
  </si>
  <si>
    <t>биометрический замок по отпечатку пальца;
цвет- черный матовый, полка - 1 шт, вес: 17,5 кг.
Габариты (мм.): : 250x350x250 Внутр. размер (мм.):240x340x200</t>
  </si>
  <si>
    <t>биометрический замок по отпечатку пальца;
цвет- черный матовый, полка - 1 шт, вес: 25 кг.
Габариты (мм.): 380x350x360 Внутр. размер (мм.): 370x340x310</t>
  </si>
  <si>
    <t>биометрический замок по отпечатку пальца;
цвет- черный матовый, полка - 1 шт, вес: 42 кг.
Габариты (мм.): 520x350x360 Внутр. размер (мм.): 510x340x310</t>
  </si>
  <si>
    <t>KS-16</t>
  </si>
  <si>
    <t>KS-17</t>
  </si>
  <si>
    <t>позиции, отмеченные  * - поставляются под заказ, остальные позиции - складская программа</t>
  </si>
  <si>
    <t xml:space="preserve"> ШКАФЫ И СЕЙФЫ для дома и офиса  ONIX </t>
  </si>
  <si>
    <t>Шкафы картотечные ШК</t>
  </si>
  <si>
    <t>Габариты, мм</t>
  </si>
  <si>
    <t>Размеры ящика, мм</t>
  </si>
  <si>
    <t>Объем, куб.м</t>
  </si>
  <si>
    <r>
      <t xml:space="preserve">Цена </t>
    </r>
    <r>
      <rPr>
        <b/>
        <sz val="8"/>
        <rFont val="Verdana"/>
        <family val="2"/>
      </rPr>
      <t>(руб.)
с учетом
НДС 18%</t>
    </r>
  </si>
  <si>
    <t>кол-во ящиков</t>
  </si>
  <si>
    <t>центральный  замок</t>
  </si>
  <si>
    <t>хранимый формат</t>
  </si>
  <si>
    <t>сварной</t>
  </si>
  <si>
    <t>разборный</t>
  </si>
  <si>
    <t>ШК - 2</t>
  </si>
  <si>
    <t>А4</t>
  </si>
  <si>
    <t>ШК - 2 
(2 замка)</t>
  </si>
  <si>
    <t>ШК-2 Р</t>
  </si>
  <si>
    <t>ШК - 3</t>
  </si>
  <si>
    <t>ШК - 3
(3 замка)</t>
  </si>
  <si>
    <t>ШК-3 Р</t>
  </si>
  <si>
    <t>ШК - 4</t>
  </si>
  <si>
    <t>ШК - 4
(4 замка)</t>
  </si>
  <si>
    <t>ШК-4Р</t>
  </si>
  <si>
    <t>ШК -4-2</t>
  </si>
  <si>
    <t>2х388</t>
  </si>
  <si>
    <t>ШК4 Д4</t>
  </si>
  <si>
    <t>2х217</t>
  </si>
  <si>
    <t>А5</t>
  </si>
  <si>
    <t>ШК - 5</t>
  </si>
  <si>
    <t>ШК - 5
(5 замков)</t>
  </si>
  <si>
    <t>ШК - 5 Р</t>
  </si>
  <si>
    <t>ШК - 5
А0</t>
  </si>
  <si>
    <t>А0</t>
  </si>
  <si>
    <t>ШК - 5
А1</t>
  </si>
  <si>
    <t>А1</t>
  </si>
  <si>
    <t>ШК-5 Д2</t>
  </si>
  <si>
    <t>ШК - 6 (А5)</t>
  </si>
  <si>
    <t>ШК - 6 (А5)
(6 замков)</t>
  </si>
  <si>
    <t>2х218</t>
  </si>
  <si>
    <t>ШК - 6 (А6)</t>
  </si>
  <si>
    <t>А6</t>
  </si>
  <si>
    <t>ШК -7 (А5)</t>
  </si>
  <si>
    <t>ШК -7 (А5)
(7 замков)</t>
  </si>
  <si>
    <t>ШК -7-1</t>
  </si>
  <si>
    <t>1х217</t>
  </si>
  <si>
    <t>ШК -7-3</t>
  </si>
  <si>
    <t>3х217</t>
  </si>
  <si>
    <t>ШК -7 (А6)</t>
  </si>
  <si>
    <t>ШК-8 (А4)</t>
  </si>
  <si>
    <t>ШК-8 (А5)</t>
  </si>
  <si>
    <t>ШК-8 (А6)</t>
  </si>
  <si>
    <t>ШК -9 (А5)</t>
  </si>
  <si>
    <t>ШК -9 (А6)</t>
  </si>
  <si>
    <t>ШК-65</t>
  </si>
  <si>
    <t>карточки</t>
  </si>
  <si>
    <t>ДЕПОЗИТНЫЙ  - На двери- отверстие для денег
Цвет светло-серый, вес:10кг, дверь-4мм, корпус-2мм 
Внутр.размер(мм): 240×340×200 Габариты(мм):250×350×250</t>
  </si>
  <si>
    <t>WS-21/15*</t>
  </si>
  <si>
    <t>WS-23/20*</t>
  </si>
  <si>
    <t>WS-28/25*</t>
  </si>
  <si>
    <t>Металлические шкафы для дома, встраиваемые в стену с электронным  замком. Гарантия  1 год. Гигиенически безопасное, износо- и коррозионно-устойчивое полимерное покрытие. Электронный замок шкафа предусматривает наличие системы защиты от подбора кода. Для открытия шкафа задается кодовая комбинация от 4 до 10 цифр. Системы звукового и светового оповещения облегчают первичное программирование. Замок оборудован системой аварийного открывания (ключ аварийного открывания), которая позволяет Вам открывать шкаф, если забыт установленный Вами код, сели батареи и т.п. Используются 4 батарейки типа AA. Толщина двери - 6мм, корпуса - 2мм.</t>
  </si>
  <si>
    <t xml:space="preserve">  цвет- св-серый
Габариты (мм.): 210х310х150
Внутр. размер (мм.): 190х290х100 вес: 8 кг.</t>
  </si>
  <si>
    <t xml:space="preserve"> цвет- св-серый
Габариты (мм.): 230х340х200
Внутр. размер (мм.): 190х300х150  вес: 10 кг.</t>
  </si>
  <si>
    <t>цвет- св-серый
Габариты (мм.): 280х380х250
Внутр. размер (мм.): 240х340х200  вес: 13 кг.</t>
  </si>
  <si>
    <t>NTL 40Ms</t>
  </si>
  <si>
    <t>435х360х435h
ключевой замок
1 полка, трейзер</t>
  </si>
  <si>
    <t>NTL 40MEs</t>
  </si>
  <si>
    <t>435х360х435h
электронный замок + ключевой замок (аварийный),
1 полка,  трейзер</t>
  </si>
  <si>
    <t>NTR- 22M</t>
  </si>
  <si>
    <t>NTR- 24M*
со съемным трейзером</t>
  </si>
  <si>
    <t>435х325х290h
ключевой замок
1 полка, съемный трейзер</t>
  </si>
  <si>
    <t>355000, Ставропольский край, г. Ставрополь, ул. Селекционная, д.4а
    тел/факс (8652) 94-12-25, 
моб. 8-962-40-36-990, 8-962-40-36-991</t>
  </si>
  <si>
    <t>www.stv.metall-zavod.ru</t>
  </si>
  <si>
    <t>Схема проезда:     www.stv.metall-zavod.ru/contact</t>
  </si>
  <si>
    <t>355000, Ставропольский край, г. Ставрополь, ул. Селекционная, д.4а,     
тел/факс (8652) 94-12-25, 
моб. 8-962-40-36-990, 8-962-40-36-991</t>
  </si>
  <si>
    <t>Схема проезда:     www.stv.metall-zavod.ru/contact.aspx</t>
  </si>
  <si>
    <t>355000, Ставропольский край, г. Ставрополь, ул. Селекционная, д.4а,     
тел/факс (8652)94-12-25, 
моб. 8-962-40-36-990, 8-962-40-36-991</t>
  </si>
  <si>
    <t>355000, Ставропольский край, г. Ставрополь, ул. Селекционная, д.4а,    
тел/факс (8652) 94-12-25, 
моб. 8-962-40-36-990, 8-962-40-36-991</t>
  </si>
  <si>
    <t>355000, Ставропольский край, г. Ставрополь, ул. Селекционная, д.4а,
    тел/факс (8652) 94-12-25, 
моб. 8-962-40-36-990, 8-962-40-36-991</t>
  </si>
  <si>
    <t>355000, Ставропольский край, г. Ставрополь, ул. Селекционная, д.4а,                                        тел/факс (8652) 94-12-25, 
моб. 8-962-40-36-990, 8-962-40-36-991</t>
  </si>
  <si>
    <t>Корпоративная сеть продаж                  "Металл-Завод" филиал в г. Ставрополе</t>
  </si>
  <si>
    <t>Корпоративная сеть продаж "Металл-Завод" филиал                       в г. Ставрополе</t>
  </si>
  <si>
    <t>Корпоративная сеть продаж              "Металл-Завод" филиал                             в г. Ставрополе</t>
  </si>
  <si>
    <t>Корпоративная сеть продаж              "Металл-Завод" филиал                                в г. Ставрополе</t>
  </si>
  <si>
    <t>Корпоративная сеть продаж                           "Металл-Завод" филиал в г. Ставрополе</t>
  </si>
  <si>
    <t>Корпоративная сеть продаж "Металл-Завод"                                                филиал в г. Ставрополе</t>
  </si>
  <si>
    <t>Корпоративная сеть продаж                       "Металл-Завод" филиал в г. Ставрополе</t>
  </si>
  <si>
    <t>Корпоративная сеть продаж                         "Металл-Завод" филиал в г. Ставрополе</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</si>
</sst>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0000"/>
    <numFmt numFmtId="168" formatCode="0.0000"/>
    <numFmt numFmtId="169" formatCode="0.000"/>
    <numFmt numFmtId="170" formatCode="0.0000000"/>
    <numFmt numFmtId="171" formatCode="0.000000"/>
    <numFmt numFmtId="172" formatCode="0.0"/>
    <numFmt numFmtId="173" formatCode="[$-FC19]d\ mmmm\ yyyy\ &quot;г.&quot;"/>
    <numFmt numFmtId="174" formatCode="dd/mm/yy;@"/>
    <numFmt numFmtId="175" formatCode="[$€-2]\ ###,000_);[Red]\([$€-2]\ ###,000\)"/>
    <numFmt numFmtId="176" formatCode="#,##0\ &quot;р.&quot;;\-#,##0\ &quot;р.&quot;"/>
    <numFmt numFmtId="177" formatCode="#,##0\ &quot;р.&quot;;[Red]\-#,##0\ &quot;р.&quot;"/>
    <numFmt numFmtId="178" formatCode="#,##0.00\ &quot;р.&quot;;\-#,##0.00\ &quot;р.&quot;"/>
    <numFmt numFmtId="179" formatCode="#,##0.00\ &quot;р.&quot;;[Red]\-#,##0.00\ &quot;р.&quot;"/>
    <numFmt numFmtId="180" formatCode="_-* #,##0\ &quot;р.&quot;_-;\-* #,##0\ &quot;р.&quot;_-;_-* &quot;-&quot;\ &quot;р.&quot;_-;_-@_-"/>
    <numFmt numFmtId="181" formatCode="_-* #,##0\ _р_._-;\-* #,##0\ _р_._-;_-* &quot;-&quot;\ _р_._-;_-@_-"/>
    <numFmt numFmtId="182" formatCode="_-* #,##0.00\ &quot;р.&quot;_-;\-* #,##0.00\ &quot;р.&quot;_-;_-* &quot;-&quot;??\ &quot;р.&quot;_-;_-@_-"/>
    <numFmt numFmtId="183" formatCode="_-* #,##0.00\ _р_._-;\-* #,##0.00\ _р_._-;_-* &quot;-&quot;??\ _р_._-;_-@_-"/>
    <numFmt numFmtId="184" formatCode="_-* #,##0.0&quot;р.&quot;_-;\-* #,##0.0&quot;р.&quot;_-;_-* &quot;-&quot;??&quot;р.&quot;_-;_-@_-"/>
    <numFmt numFmtId="185" formatCode="_-* #,##0&quot;р.&quot;_-;\-* #,##0&quot;р.&quot;_-;_-* &quot;-&quot;??&quot;р.&quot;_-;_-@_-"/>
    <numFmt numFmtId="186" formatCode="#,##0&quot;р.&quot;"/>
    <numFmt numFmtId="187" formatCode="0.0%"/>
  </numFmts>
  <fonts count="79">
    <font>
      <sz val="10"/>
      <name val="Arial Cyr"/>
      <family val="0"/>
    </font>
    <font>
      <u val="single"/>
      <sz val="10"/>
      <color indexed="12"/>
      <name val="Arial Cyr"/>
      <family val="0"/>
    </font>
    <font>
      <u val="single"/>
      <sz val="10"/>
      <color indexed="36"/>
      <name val="Arial Cyr"/>
      <family val="0"/>
    </font>
    <font>
      <sz val="8"/>
      <name val="Arial Cyr"/>
      <family val="0"/>
    </font>
    <font>
      <b/>
      <sz val="16"/>
      <name val="Arial Cyr"/>
      <family val="0"/>
    </font>
    <font>
      <b/>
      <sz val="10"/>
      <name val="Verdana"/>
      <family val="2"/>
    </font>
    <font>
      <b/>
      <sz val="10"/>
      <name val="Arial Cyr"/>
      <family val="0"/>
    </font>
    <font>
      <sz val="10"/>
      <name val="Verdana"/>
      <family val="2"/>
    </font>
    <font>
      <b/>
      <sz val="8"/>
      <name val="Verdana"/>
      <family val="2"/>
    </font>
    <font>
      <b/>
      <sz val="10"/>
      <color indexed="10"/>
      <name val="Arial Cyr"/>
      <family val="0"/>
    </font>
    <font>
      <sz val="10"/>
      <color indexed="10"/>
      <name val="Arial Cyr"/>
      <family val="0"/>
    </font>
    <font>
      <b/>
      <i/>
      <sz val="14"/>
      <name val="Times New Roman"/>
      <family val="1"/>
    </font>
    <font>
      <u val="single"/>
      <sz val="14"/>
      <name val="Arial Cyr"/>
      <family val="0"/>
    </font>
    <font>
      <b/>
      <i/>
      <sz val="24"/>
      <color indexed="12"/>
      <name val="Bookman Old Style"/>
      <family val="1"/>
    </font>
    <font>
      <b/>
      <i/>
      <sz val="16"/>
      <color indexed="12"/>
      <name val="Bookman Old Style"/>
      <family val="1"/>
    </font>
    <font>
      <sz val="10"/>
      <name val="Garamond"/>
      <family val="1"/>
    </font>
    <font>
      <b/>
      <sz val="10"/>
      <name val="Garamond"/>
      <family val="1"/>
    </font>
    <font>
      <sz val="10"/>
      <name val="Bookman Old Style"/>
      <family val="1"/>
    </font>
    <font>
      <b/>
      <i/>
      <sz val="12"/>
      <name val="Times New Roman"/>
      <family val="1"/>
    </font>
    <font>
      <i/>
      <sz val="10"/>
      <name val="Times New Roman"/>
      <family val="1"/>
    </font>
    <font>
      <b/>
      <u val="single"/>
      <sz val="12"/>
      <color indexed="12"/>
      <name val="Arial"/>
      <family val="2"/>
    </font>
    <font>
      <b/>
      <u val="single"/>
      <sz val="12"/>
      <name val="Arial"/>
      <family val="2"/>
    </font>
    <font>
      <b/>
      <sz val="10"/>
      <name val="Bookman Old Style"/>
      <family val="1"/>
    </font>
    <font>
      <b/>
      <sz val="10"/>
      <name val="Arial"/>
      <family val="2"/>
    </font>
    <font>
      <sz val="10"/>
      <name val="Arial"/>
      <family val="2"/>
    </font>
    <font>
      <b/>
      <sz val="16"/>
      <name val="Bookman Old Style"/>
      <family val="1"/>
    </font>
    <font>
      <b/>
      <sz val="16"/>
      <name val="Arial"/>
      <family val="2"/>
    </font>
    <font>
      <b/>
      <sz val="20"/>
      <name val="Garamond"/>
      <family val="1"/>
    </font>
    <font>
      <sz val="11"/>
      <name val="Arial Cyr"/>
      <family val="2"/>
    </font>
    <font>
      <b/>
      <sz val="14"/>
      <name val="Garamond"/>
      <family val="1"/>
    </font>
    <font>
      <sz val="12"/>
      <name val="Garamond"/>
      <family val="1"/>
    </font>
    <font>
      <sz val="10"/>
      <name val="Times New Roman"/>
      <family val="1"/>
    </font>
    <font>
      <sz val="11"/>
      <name val="Bookman Old Style"/>
      <family val="1"/>
    </font>
    <font>
      <sz val="9"/>
      <name val="Times New Roman"/>
      <family val="1"/>
    </font>
    <font>
      <b/>
      <sz val="16"/>
      <name val="Times New Roman"/>
      <family val="1"/>
    </font>
    <font>
      <i/>
      <sz val="9"/>
      <name val="Arial Cyr"/>
      <family val="0"/>
    </font>
    <font>
      <b/>
      <sz val="8"/>
      <color indexed="52"/>
      <name val="Tahoma"/>
      <family val="2"/>
    </font>
    <font>
      <sz val="12"/>
      <name val="Arial Cyr"/>
      <family val="0"/>
    </font>
    <font>
      <b/>
      <sz val="12"/>
      <name val="Baskerville Old Face"/>
      <family val="1"/>
    </font>
    <font>
      <b/>
      <i/>
      <sz val="10"/>
      <name val="Arial Cyr"/>
      <family val="0"/>
    </font>
    <font>
      <i/>
      <sz val="12"/>
      <name val="Arial Cyr"/>
      <family val="0"/>
    </font>
    <font>
      <u val="single"/>
      <sz val="14"/>
      <color indexed="12"/>
      <name val="Arial Cyr"/>
      <family val="0"/>
    </font>
    <font>
      <sz val="10"/>
      <color indexed="12"/>
      <name val="Arial Cyr"/>
      <family val="0"/>
    </font>
    <font>
      <sz val="8"/>
      <name val="Verdana"/>
      <family val="2"/>
    </font>
    <font>
      <i/>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right style="thin"/>
      <top style="thin"/>
      <bottom style="thin"/>
    </border>
    <border>
      <left style="medium"/>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thin"/>
      <top style="medium"/>
      <bottom style="medium"/>
    </border>
    <border>
      <left style="thin"/>
      <right style="thin"/>
      <top style="thin"/>
      <bottom>
        <color indexed="63"/>
      </bottom>
    </border>
    <border>
      <left style="medium"/>
      <right style="thin"/>
      <top style="medium"/>
      <bottom>
        <color indexed="63"/>
      </bottom>
    </border>
    <border>
      <left style="thin"/>
      <right style="medium"/>
      <top>
        <color indexed="63"/>
      </top>
      <bottom style="thin"/>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color indexed="63"/>
      </bottom>
    </border>
    <border>
      <left style="medium"/>
      <right style="thin">
        <color indexed="8"/>
      </right>
      <top>
        <color indexed="63"/>
      </top>
      <bottom style="medium"/>
    </border>
    <border>
      <left style="thin">
        <color indexed="8"/>
      </left>
      <right style="thin">
        <color indexed="8"/>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2"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32" borderId="0" applyNumberFormat="0" applyBorder="0" applyAlignment="0" applyProtection="0"/>
  </cellStyleXfs>
  <cellXfs count="240">
    <xf numFmtId="0" fontId="0" fillId="0" borderId="0" xfId="0" applyAlignment="1">
      <alignment/>
    </xf>
    <xf numFmtId="0" fontId="6" fillId="0" borderId="0" xfId="0" applyFont="1" applyAlignment="1">
      <alignment/>
    </xf>
    <xf numFmtId="0" fontId="3" fillId="0" borderId="0" xfId="0" applyFont="1" applyAlignment="1">
      <alignment/>
    </xf>
    <xf numFmtId="0" fontId="0" fillId="0" borderId="0" xfId="0" applyFont="1" applyAlignment="1">
      <alignment/>
    </xf>
    <xf numFmtId="0" fontId="6" fillId="0" borderId="0" xfId="0" applyFont="1" applyAlignment="1">
      <alignment/>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3" xfId="0" applyFont="1" applyBorder="1" applyAlignment="1">
      <alignment horizontal="center" vertical="center"/>
    </xf>
    <xf numFmtId="3" fontId="9" fillId="0" borderId="0" xfId="0" applyNumberFormat="1" applyFont="1" applyAlignment="1">
      <alignment/>
    </xf>
    <xf numFmtId="3" fontId="10" fillId="0" borderId="0" xfId="0" applyNumberFormat="1" applyFont="1" applyAlignment="1">
      <alignment/>
    </xf>
    <xf numFmtId="0" fontId="5" fillId="0" borderId="14" xfId="0"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3" fontId="5" fillId="0" borderId="14" xfId="0" applyNumberFormat="1" applyFont="1" applyBorder="1" applyAlignment="1">
      <alignment horizontal="center" vertical="center" wrapText="1"/>
    </xf>
    <xf numFmtId="0" fontId="5" fillId="0" borderId="13" xfId="0" applyFont="1" applyBorder="1" applyAlignment="1">
      <alignment horizontal="center" vertical="center"/>
    </xf>
    <xf numFmtId="0" fontId="7" fillId="0" borderId="13" xfId="0" applyFont="1" applyBorder="1" applyAlignment="1">
      <alignment horizontal="center" vertical="center" wrapText="1"/>
    </xf>
    <xf numFmtId="3" fontId="5" fillId="0" borderId="13" xfId="0" applyNumberFormat="1" applyFont="1" applyBorder="1" applyAlignment="1">
      <alignment horizontal="center" vertical="center" wrapText="1"/>
    </xf>
    <xf numFmtId="0" fontId="0" fillId="0" borderId="13" xfId="0" applyBorder="1" applyAlignment="1">
      <alignment/>
    </xf>
    <xf numFmtId="0" fontId="15" fillId="0" borderId="13" xfId="0" applyFont="1" applyFill="1" applyBorder="1" applyAlignment="1">
      <alignment horizontal="center" vertical="center"/>
    </xf>
    <xf numFmtId="0" fontId="16" fillId="0" borderId="13" xfId="0" applyFont="1" applyFill="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0" fontId="22" fillId="0" borderId="15" xfId="0" applyFont="1" applyBorder="1" applyAlignment="1">
      <alignment horizontal="center" vertical="center" wrapText="1"/>
    </xf>
    <xf numFmtId="0" fontId="17" fillId="0" borderId="15" xfId="0" applyFont="1" applyBorder="1" applyAlignment="1">
      <alignment horizontal="center" vertical="center" wrapText="1"/>
    </xf>
    <xf numFmtId="2" fontId="17" fillId="0" borderId="15" xfId="0" applyNumberFormat="1" applyFont="1" applyBorder="1" applyAlignment="1">
      <alignment horizontal="center" vertical="center" wrapText="1"/>
    </xf>
    <xf numFmtId="0" fontId="17" fillId="0" borderId="16" xfId="0" applyFont="1" applyBorder="1" applyAlignment="1">
      <alignment horizontal="center" vertical="center" wrapText="1"/>
    </xf>
    <xf numFmtId="3" fontId="22" fillId="0" borderId="13" xfId="0" applyNumberFormat="1" applyFont="1" applyBorder="1" applyAlignment="1">
      <alignment horizontal="center" vertical="center" wrapText="1"/>
    </xf>
    <xf numFmtId="0" fontId="22" fillId="0" borderId="17" xfId="0" applyFont="1" applyBorder="1" applyAlignment="1">
      <alignment horizontal="center" vertical="center" wrapText="1"/>
    </xf>
    <xf numFmtId="0" fontId="24" fillId="0" borderId="0" xfId="42" applyFont="1" applyAlignment="1" applyProtection="1">
      <alignment horizontal="center" vertical="center"/>
      <protection/>
    </xf>
    <xf numFmtId="0" fontId="17" fillId="0" borderId="17" xfId="0" applyFont="1" applyBorder="1" applyAlignment="1">
      <alignment horizontal="center" vertical="center" wrapText="1"/>
    </xf>
    <xf numFmtId="3" fontId="22" fillId="0" borderId="0" xfId="0" applyNumberFormat="1" applyFont="1" applyBorder="1" applyAlignment="1">
      <alignment horizontal="center" vertical="center" wrapText="1"/>
    </xf>
    <xf numFmtId="0" fontId="22" fillId="0" borderId="0" xfId="0" applyFont="1" applyAlignment="1">
      <alignment horizontal="center" vertical="center"/>
    </xf>
    <xf numFmtId="2" fontId="17" fillId="0" borderId="0" xfId="0" applyNumberFormat="1" applyFont="1" applyAlignment="1">
      <alignment horizontal="center" vertical="center"/>
    </xf>
    <xf numFmtId="3" fontId="22" fillId="0" borderId="0" xfId="0" applyNumberFormat="1" applyFont="1" applyAlignment="1">
      <alignment horizontal="center" vertical="center"/>
    </xf>
    <xf numFmtId="0" fontId="22" fillId="0" borderId="1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2" fontId="17" fillId="0" borderId="19" xfId="0" applyNumberFormat="1" applyFont="1" applyBorder="1" applyAlignment="1">
      <alignment horizontal="center" vertical="center" wrapText="1"/>
    </xf>
    <xf numFmtId="0" fontId="17" fillId="0" borderId="20" xfId="0" applyFont="1" applyBorder="1" applyAlignment="1">
      <alignment horizontal="center" vertical="center" wrapText="1"/>
    </xf>
    <xf numFmtId="3" fontId="22" fillId="0" borderId="14"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13" fillId="0" borderId="0" xfId="0" applyFont="1" applyFill="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Alignment="1">
      <alignment horizontal="center" vertical="center"/>
    </xf>
    <xf numFmtId="0" fontId="20" fillId="0" borderId="0" xfId="42" applyFont="1" applyFill="1" applyAlignment="1" applyProtection="1">
      <alignment horizontal="center" vertical="center" wrapText="1"/>
      <protection/>
    </xf>
    <xf numFmtId="2" fontId="17" fillId="0" borderId="13" xfId="0" applyNumberFormat="1" applyFont="1" applyBorder="1" applyAlignment="1">
      <alignment horizontal="center" vertical="center" wrapText="1"/>
    </xf>
    <xf numFmtId="0" fontId="28"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5" xfId="0" applyFont="1" applyFill="1" applyBorder="1" applyAlignment="1">
      <alignment horizontal="center" vertical="center" wrapText="1"/>
    </xf>
    <xf numFmtId="0" fontId="0" fillId="0" borderId="15" xfId="0" applyBorder="1" applyAlignment="1">
      <alignment horizontal="center" vertical="center"/>
    </xf>
    <xf numFmtId="3" fontId="28" fillId="0" borderId="13" xfId="0" applyNumberFormat="1" applyFont="1" applyBorder="1" applyAlignment="1">
      <alignment horizontal="center" vertical="center"/>
    </xf>
    <xf numFmtId="0" fontId="0" fillId="0" borderId="15"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Border="1" applyAlignment="1">
      <alignment horizontal="center" vertical="center"/>
    </xf>
    <xf numFmtId="3" fontId="28" fillId="0" borderId="14" xfId="0" applyNumberFormat="1" applyFont="1" applyBorder="1" applyAlignment="1">
      <alignment horizontal="center" vertical="center"/>
    </xf>
    <xf numFmtId="0" fontId="32" fillId="0" borderId="19"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9" xfId="0" applyFont="1" applyBorder="1" applyAlignment="1">
      <alignment horizontal="center" vertical="center"/>
    </xf>
    <xf numFmtId="0" fontId="32"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Border="1" applyAlignment="1">
      <alignment horizontal="center" vertical="center"/>
    </xf>
    <xf numFmtId="0" fontId="32" fillId="0" borderId="15" xfId="0" applyFont="1" applyFill="1" applyBorder="1" applyAlignment="1">
      <alignment horizontal="center" vertical="center"/>
    </xf>
    <xf numFmtId="3" fontId="28" fillId="0" borderId="13" xfId="0" applyNumberFormat="1" applyFont="1" applyBorder="1" applyAlignment="1">
      <alignment horizontal="center" vertical="center"/>
    </xf>
    <xf numFmtId="3" fontId="28" fillId="0" borderId="14" xfId="0" applyNumberFormat="1" applyFont="1" applyBorder="1" applyAlignment="1">
      <alignment horizontal="center" vertical="center"/>
    </xf>
    <xf numFmtId="0" fontId="27" fillId="0" borderId="0" xfId="0" applyFont="1" applyFill="1" applyAlignment="1">
      <alignment horizontal="center" vertical="center" wrapText="1"/>
    </xf>
    <xf numFmtId="0" fontId="0" fillId="0" borderId="0" xfId="0" applyBorder="1" applyAlignment="1" applyProtection="1">
      <alignment horizontal="left"/>
      <protection hidden="1"/>
    </xf>
    <xf numFmtId="0" fontId="0" fillId="0" borderId="0" xfId="0" applyFont="1" applyBorder="1" applyAlignment="1" applyProtection="1">
      <alignment horizontal="left"/>
      <protection hidden="1"/>
    </xf>
    <xf numFmtId="0" fontId="3" fillId="0" borderId="0" xfId="0" applyFont="1" applyFill="1" applyBorder="1" applyAlignment="1" applyProtection="1">
      <alignment horizontal="left"/>
      <protection hidden="1"/>
    </xf>
    <xf numFmtId="0" fontId="6" fillId="0" borderId="0" xfId="0" applyFont="1" applyBorder="1" applyAlignment="1" applyProtection="1">
      <alignment horizontal="center" vertical="center"/>
      <protection hidden="1"/>
    </xf>
    <xf numFmtId="0" fontId="36" fillId="0" borderId="0" xfId="0" applyFont="1" applyAlignment="1">
      <alignment/>
    </xf>
    <xf numFmtId="0" fontId="0" fillId="0" borderId="0" xfId="0" applyFont="1" applyFill="1" applyBorder="1" applyAlignment="1" applyProtection="1">
      <alignment horizontal="center"/>
      <protection hidden="1"/>
    </xf>
    <xf numFmtId="0" fontId="38" fillId="0" borderId="0" xfId="0" applyFont="1" applyBorder="1" applyAlignment="1" applyProtection="1">
      <alignment horizontal="center"/>
      <protection hidden="1"/>
    </xf>
    <xf numFmtId="0" fontId="30" fillId="0" borderId="13" xfId="0" applyFont="1" applyBorder="1" applyAlignment="1" applyProtection="1">
      <alignment horizontal="center" wrapText="1"/>
      <protection hidden="1"/>
    </xf>
    <xf numFmtId="0" fontId="30" fillId="0" borderId="13" xfId="0" applyFont="1" applyBorder="1" applyAlignment="1" applyProtection="1">
      <alignment horizontal="center" vertical="center" wrapText="1"/>
      <protection hidden="1"/>
    </xf>
    <xf numFmtId="0" fontId="37" fillId="0" borderId="0" xfId="0" applyFont="1" applyBorder="1" applyAlignment="1" applyProtection="1">
      <alignment horizontal="center"/>
      <protection hidden="1"/>
    </xf>
    <xf numFmtId="0" fontId="0" fillId="0" borderId="0" xfId="0" applyFont="1" applyFill="1" applyBorder="1" applyAlignment="1" applyProtection="1">
      <alignment horizontal="center"/>
      <protection hidden="1"/>
    </xf>
    <xf numFmtId="0" fontId="39" fillId="0" borderId="22" xfId="0" applyFont="1" applyFill="1" applyBorder="1" applyAlignment="1" applyProtection="1">
      <alignment horizontal="center" vertical="center" wrapText="1"/>
      <protection hidden="1"/>
    </xf>
    <xf numFmtId="0" fontId="6" fillId="0" borderId="23" xfId="0" applyFont="1" applyFill="1" applyBorder="1" applyAlignment="1">
      <alignment horizontal="center" vertical="center" wrapText="1"/>
    </xf>
    <xf numFmtId="3" fontId="6" fillId="0" borderId="24" xfId="0" applyNumberFormat="1" applyFont="1" applyBorder="1" applyAlignment="1" applyProtection="1">
      <alignment horizontal="center" vertical="center"/>
      <protection hidden="1"/>
    </xf>
    <xf numFmtId="3" fontId="6" fillId="0" borderId="25" xfId="0" applyNumberFormat="1" applyFont="1" applyBorder="1" applyAlignment="1" applyProtection="1">
      <alignment horizontal="center" vertical="center"/>
      <protection hidden="1"/>
    </xf>
    <xf numFmtId="3" fontId="6" fillId="0" borderId="12" xfId="0" applyNumberFormat="1" applyFont="1" applyBorder="1" applyAlignment="1" applyProtection="1">
      <alignment horizontal="center" vertical="center"/>
      <protection hidden="1"/>
    </xf>
    <xf numFmtId="0" fontId="6" fillId="0" borderId="26" xfId="0" applyFont="1" applyFill="1" applyBorder="1" applyAlignment="1" applyProtection="1">
      <alignment horizontal="center" vertical="center"/>
      <protection hidden="1"/>
    </xf>
    <xf numFmtId="0" fontId="30" fillId="0" borderId="27" xfId="0" applyFont="1" applyBorder="1" applyAlignment="1" applyProtection="1">
      <alignment horizontal="center" vertical="center" wrapText="1"/>
      <protection hidden="1"/>
    </xf>
    <xf numFmtId="0" fontId="6" fillId="0" borderId="21" xfId="0" applyFont="1" applyFill="1" applyBorder="1" applyAlignment="1" applyProtection="1">
      <alignment horizontal="center" vertical="center"/>
      <protection hidden="1"/>
    </xf>
    <xf numFmtId="0" fontId="6" fillId="0" borderId="21"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protection hidden="1"/>
    </xf>
    <xf numFmtId="0" fontId="30" fillId="0" borderId="11" xfId="0" applyFont="1" applyBorder="1" applyAlignment="1" applyProtection="1">
      <alignment horizontal="center" vertical="center" wrapText="1"/>
      <protection hidden="1"/>
    </xf>
    <xf numFmtId="0" fontId="30" fillId="0" borderId="28" xfId="0" applyFont="1" applyBorder="1" applyAlignment="1" applyProtection="1">
      <alignment horizontal="center" vertical="center" wrapText="1"/>
      <protection hidden="1"/>
    </xf>
    <xf numFmtId="0" fontId="0" fillId="0" borderId="0" xfId="0" applyFill="1" applyBorder="1" applyAlignment="1" applyProtection="1">
      <alignment horizontal="left"/>
      <protection hidden="1"/>
    </xf>
    <xf numFmtId="0" fontId="40" fillId="0" borderId="29" xfId="0" applyFont="1" applyBorder="1" applyAlignment="1" applyProtection="1">
      <alignment horizontal="center" vertical="center" wrapText="1"/>
      <protection hidden="1"/>
    </xf>
    <xf numFmtId="0" fontId="42" fillId="0" borderId="0" xfId="0" applyFont="1" applyAlignment="1">
      <alignment/>
    </xf>
    <xf numFmtId="3" fontId="6" fillId="0" borderId="0" xfId="0" applyNumberFormat="1" applyFont="1" applyAlignment="1">
      <alignment/>
    </xf>
    <xf numFmtId="0" fontId="8" fillId="0" borderId="30" xfId="0" applyFont="1" applyBorder="1" applyAlignment="1">
      <alignment horizontal="center" vertical="center" textRotation="90" wrapText="1"/>
    </xf>
    <xf numFmtId="0" fontId="5" fillId="0" borderId="31" xfId="0" applyFont="1" applyBorder="1" applyAlignment="1">
      <alignment horizontal="center" vertical="center"/>
    </xf>
    <xf numFmtId="0" fontId="7" fillId="0" borderId="28" xfId="0" applyFont="1" applyBorder="1" applyAlignment="1">
      <alignment horizontal="center" vertical="center"/>
    </xf>
    <xf numFmtId="3" fontId="5" fillId="0" borderId="24" xfId="0" applyNumberFormat="1" applyFont="1" applyBorder="1" applyAlignment="1">
      <alignment horizontal="center" vertical="center" wrapText="1"/>
    </xf>
    <xf numFmtId="3" fontId="5" fillId="0" borderId="32" xfId="0" applyNumberFormat="1" applyFont="1" applyBorder="1" applyAlignment="1">
      <alignment horizontal="center" vertical="center" wrapText="1"/>
    </xf>
    <xf numFmtId="0" fontId="5" fillId="0" borderId="21" xfId="0" applyFont="1" applyBorder="1" applyAlignment="1">
      <alignment horizontal="center" vertical="center"/>
    </xf>
    <xf numFmtId="3" fontId="5" fillId="0" borderId="25" xfId="0" applyNumberFormat="1" applyFont="1" applyBorder="1" applyAlignment="1">
      <alignment horizontal="center" vertical="center" wrapText="1"/>
    </xf>
    <xf numFmtId="0" fontId="7" fillId="0" borderId="30" xfId="0" applyFont="1" applyBorder="1" applyAlignment="1">
      <alignment horizontal="center" vertical="center"/>
    </xf>
    <xf numFmtId="3" fontId="5" fillId="0" borderId="33" xfId="0" applyNumberFormat="1" applyFont="1" applyBorder="1" applyAlignment="1">
      <alignment horizontal="center" vertical="center" wrapText="1"/>
    </xf>
    <xf numFmtId="0" fontId="5" fillId="0" borderId="10" xfId="0" applyFont="1" applyBorder="1" applyAlignment="1">
      <alignment horizontal="center" vertical="center"/>
    </xf>
    <xf numFmtId="0" fontId="7" fillId="0" borderId="11" xfId="0" applyFont="1" applyBorder="1" applyAlignment="1">
      <alignment horizontal="center" vertical="center"/>
    </xf>
    <xf numFmtId="0" fontId="43" fillId="0" borderId="11" xfId="0" applyFont="1" applyBorder="1" applyAlignment="1">
      <alignment horizontal="center" vertical="center" textRotation="90"/>
    </xf>
    <xf numFmtId="3" fontId="5" fillId="0" borderId="12" xfId="0" applyNumberFormat="1" applyFont="1" applyBorder="1" applyAlignment="1">
      <alignment horizontal="center" vertical="center" wrapText="1"/>
    </xf>
    <xf numFmtId="3" fontId="0" fillId="0" borderId="0" xfId="0" applyNumberFormat="1" applyFont="1" applyAlignment="1">
      <alignment/>
    </xf>
    <xf numFmtId="0" fontId="6" fillId="0" borderId="13" xfId="0" applyFont="1" applyFill="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0" fontId="30" fillId="0" borderId="14" xfId="0" applyFont="1" applyBorder="1" applyAlignment="1" applyProtection="1">
      <alignment horizontal="center" vertical="center" wrapText="1"/>
      <protection hidden="1"/>
    </xf>
    <xf numFmtId="3" fontId="6" fillId="0" borderId="14" xfId="0" applyNumberFormat="1" applyFont="1" applyBorder="1" applyAlignment="1" applyProtection="1">
      <alignment horizontal="center" vertical="center"/>
      <protection hidden="1"/>
    </xf>
    <xf numFmtId="0" fontId="32" fillId="0" borderId="19"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3" fontId="5" fillId="0" borderId="34" xfId="0" applyNumberFormat="1" applyFont="1" applyBorder="1" applyAlignment="1">
      <alignment horizontal="center" vertical="center" wrapText="1"/>
    </xf>
    <xf numFmtId="3" fontId="5" fillId="0" borderId="35" xfId="0" applyNumberFormat="1" applyFont="1" applyBorder="1" applyAlignment="1">
      <alignment horizontal="center" vertical="center" wrapText="1"/>
    </xf>
    <xf numFmtId="3" fontId="5" fillId="0" borderId="36" xfId="0" applyNumberFormat="1" applyFont="1" applyBorder="1" applyAlignment="1">
      <alignment horizontal="center" vertical="center" wrapText="1"/>
    </xf>
    <xf numFmtId="0" fontId="8" fillId="0" borderId="37" xfId="0" applyFont="1" applyBorder="1" applyAlignment="1">
      <alignment horizontal="center" vertical="center" textRotation="90" wrapText="1"/>
    </xf>
    <xf numFmtId="0" fontId="8" fillId="0" borderId="38" xfId="0" applyFont="1" applyBorder="1" applyAlignment="1">
      <alignment horizontal="center" vertical="center" textRotation="90"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4" fillId="33" borderId="0" xfId="0" applyFont="1" applyFill="1" applyBorder="1" applyAlignment="1">
      <alignment horizontal="center"/>
    </xf>
    <xf numFmtId="0" fontId="13" fillId="0" borderId="0" xfId="0" applyFont="1" applyAlignment="1">
      <alignment horizontal="right" wrapText="1"/>
    </xf>
    <xf numFmtId="0" fontId="13" fillId="0" borderId="0" xfId="0" applyFont="1" applyAlignment="1">
      <alignment horizontal="right"/>
    </xf>
    <xf numFmtId="0" fontId="11" fillId="0" borderId="0" xfId="0" applyFont="1" applyAlignment="1">
      <alignment horizontal="center" wrapText="1"/>
    </xf>
    <xf numFmtId="0" fontId="0" fillId="0" borderId="0" xfId="0" applyFont="1" applyAlignment="1">
      <alignment/>
    </xf>
    <xf numFmtId="0" fontId="1" fillId="0" borderId="0" xfId="42" applyAlignment="1" applyProtection="1">
      <alignment horizontal="center"/>
      <protection/>
    </xf>
    <xf numFmtId="0" fontId="12" fillId="0" borderId="0" xfId="42" applyFont="1" applyAlignment="1" applyProtection="1">
      <alignment/>
      <protection/>
    </xf>
    <xf numFmtId="0" fontId="12" fillId="0" borderId="0" xfId="42" applyFont="1" applyAlignment="1" applyProtection="1">
      <alignment horizontal="center"/>
      <protection/>
    </xf>
    <xf numFmtId="0" fontId="17" fillId="0" borderId="13" xfId="0" applyFont="1" applyBorder="1" applyAlignment="1">
      <alignment horizontal="center" vertical="center" wrapText="1"/>
    </xf>
    <xf numFmtId="0" fontId="17" fillId="0" borderId="13" xfId="0" applyFont="1" applyBorder="1" applyAlignment="1">
      <alignment horizontal="center" vertical="center" textRotation="90" wrapText="1"/>
    </xf>
    <xf numFmtId="0" fontId="25" fillId="33" borderId="42" xfId="0" applyFont="1" applyFill="1" applyBorder="1" applyAlignment="1">
      <alignment horizontal="center" vertical="center" wrapText="1"/>
    </xf>
    <xf numFmtId="0" fontId="26" fillId="33" borderId="42" xfId="0" applyFont="1" applyFill="1" applyBorder="1" applyAlignment="1">
      <alignment horizontal="center" vertical="center" wrapText="1"/>
    </xf>
    <xf numFmtId="3" fontId="23" fillId="0" borderId="30" xfId="0" applyNumberFormat="1" applyFont="1" applyBorder="1" applyAlignment="1">
      <alignment horizontal="center" vertical="center" wrapText="1"/>
    </xf>
    <xf numFmtId="0" fontId="0" fillId="0" borderId="43" xfId="0" applyBorder="1" applyAlignment="1">
      <alignment horizontal="center" vertical="center"/>
    </xf>
    <xf numFmtId="0" fontId="0" fillId="0" borderId="14" xfId="0" applyBorder="1" applyAlignment="1">
      <alignment horizontal="center" vertical="center"/>
    </xf>
    <xf numFmtId="0" fontId="13" fillId="0" borderId="0" xfId="0" applyFont="1" applyFill="1" applyAlignment="1">
      <alignment horizontal="right" vertical="center" wrapText="1"/>
    </xf>
    <xf numFmtId="0" fontId="18" fillId="0" borderId="0" xfId="0" applyFont="1" applyFill="1" applyAlignment="1">
      <alignment horizontal="center" vertical="center" wrapText="1"/>
    </xf>
    <xf numFmtId="0" fontId="19" fillId="0" borderId="0" xfId="0" applyFont="1" applyAlignment="1">
      <alignment horizontal="center" vertical="center"/>
    </xf>
    <xf numFmtId="0" fontId="1" fillId="0" borderId="0" xfId="42" applyFill="1" applyAlignment="1" applyProtection="1">
      <alignment horizontal="center" vertical="center" wrapText="1"/>
      <protection/>
    </xf>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0" borderId="13" xfId="0" applyFont="1" applyBorder="1" applyAlignment="1">
      <alignment horizontal="center" vertical="center" wrapText="1"/>
    </xf>
    <xf numFmtId="2" fontId="17" fillId="0" borderId="13" xfId="0" applyNumberFormat="1" applyFont="1" applyBorder="1" applyAlignment="1">
      <alignment horizontal="center" vertical="center" textRotation="90" wrapText="1"/>
    </xf>
    <xf numFmtId="0" fontId="17" fillId="0" borderId="11" xfId="0" applyFont="1" applyBorder="1" applyAlignment="1">
      <alignment horizontal="center" vertical="center" textRotation="90" wrapText="1"/>
    </xf>
    <xf numFmtId="0" fontId="17" fillId="0" borderId="27" xfId="0" applyFont="1" applyBorder="1" applyAlignment="1">
      <alignment horizontal="center" vertical="center" wrapText="1"/>
    </xf>
    <xf numFmtId="2" fontId="17" fillId="0" borderId="27" xfId="0" applyNumberFormat="1" applyFont="1" applyBorder="1" applyAlignment="1">
      <alignment horizontal="center" vertical="center" textRotation="90" wrapText="1"/>
    </xf>
    <xf numFmtId="2" fontId="17" fillId="0" borderId="11" xfId="0" applyNumberFormat="1" applyFont="1" applyBorder="1" applyAlignment="1">
      <alignment horizontal="center" vertical="center" textRotation="90" wrapText="1"/>
    </xf>
    <xf numFmtId="0" fontId="17" fillId="0" borderId="27" xfId="0" applyFont="1" applyBorder="1" applyAlignment="1">
      <alignment horizontal="center" vertical="center" textRotation="90" wrapText="1"/>
    </xf>
    <xf numFmtId="3" fontId="23" fillId="0" borderId="44" xfId="0" applyNumberFormat="1"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17" fillId="33" borderId="14"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4" fillId="0" borderId="0" xfId="0" applyFont="1" applyFill="1" applyAlignment="1">
      <alignment horizontal="center" vertical="center" wrapText="1"/>
    </xf>
    <xf numFmtId="0" fontId="13" fillId="0" borderId="0" xfId="0" applyFont="1" applyFill="1" applyAlignment="1">
      <alignment horizontal="center" vertical="center" wrapText="1"/>
    </xf>
    <xf numFmtId="0" fontId="22" fillId="0" borderId="26"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0" xfId="0" applyFont="1" applyBorder="1" applyAlignment="1">
      <alignment horizontal="center" vertical="center" wrapText="1"/>
    </xf>
    <xf numFmtId="0" fontId="18" fillId="0" borderId="0" xfId="0" applyFont="1" applyFill="1" applyAlignment="1">
      <alignment horizontal="right" vertical="center" wrapText="1"/>
    </xf>
    <xf numFmtId="0" fontId="19" fillId="0" borderId="0" xfId="0" applyFont="1" applyAlignment="1">
      <alignment horizontal="right" vertical="center"/>
    </xf>
    <xf numFmtId="0" fontId="17" fillId="0" borderId="16"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17" xfId="0" applyFont="1" applyBorder="1" applyAlignment="1">
      <alignment horizontal="center" vertical="center" wrapText="1"/>
    </xf>
    <xf numFmtId="0" fontId="22" fillId="33" borderId="42" xfId="0" applyFont="1" applyFill="1" applyBorder="1" applyAlignment="1">
      <alignment horizontal="center" vertical="center" wrapText="1"/>
    </xf>
    <xf numFmtId="0" fontId="23" fillId="33" borderId="42" xfId="0" applyFont="1" applyFill="1" applyBorder="1" applyAlignment="1">
      <alignment horizontal="center" vertical="center" wrapText="1"/>
    </xf>
    <xf numFmtId="0" fontId="3" fillId="0" borderId="19" xfId="0" applyFont="1" applyBorder="1" applyAlignment="1">
      <alignment horizontal="center" vertical="center" textRotation="90"/>
    </xf>
    <xf numFmtId="0" fontId="3" fillId="0" borderId="49" xfId="0" applyFont="1" applyBorder="1" applyAlignment="1">
      <alignment horizontal="center" vertical="center" textRotation="90"/>
    </xf>
    <xf numFmtId="0" fontId="20" fillId="0" borderId="0" xfId="42" applyFont="1" applyFill="1" applyAlignment="1" applyProtection="1">
      <alignment horizontal="center" vertical="center" wrapText="1"/>
      <protection/>
    </xf>
    <xf numFmtId="0" fontId="29" fillId="0" borderId="0" xfId="0" applyFont="1" applyBorder="1" applyAlignment="1">
      <alignment horizontal="center" vertical="center"/>
    </xf>
    <xf numFmtId="0" fontId="31" fillId="0" borderId="50" xfId="0" applyFont="1" applyBorder="1" applyAlignment="1">
      <alignment horizontal="justify" vertical="center" wrapText="1"/>
    </xf>
    <xf numFmtId="0" fontId="31" fillId="0" borderId="42" xfId="0" applyFont="1" applyBorder="1" applyAlignment="1">
      <alignment horizontal="justify" vertical="center" wrapText="1"/>
    </xf>
    <xf numFmtId="0" fontId="31" fillId="0" borderId="51" xfId="0" applyFont="1" applyBorder="1" applyAlignment="1">
      <alignment horizontal="justify" vertical="center" wrapText="1"/>
    </xf>
    <xf numFmtId="0" fontId="31" fillId="0" borderId="52" xfId="0" applyFont="1" applyBorder="1" applyAlignment="1">
      <alignment horizontal="justify" vertical="center" wrapText="1"/>
    </xf>
    <xf numFmtId="0" fontId="31" fillId="0" borderId="53" xfId="0" applyFont="1" applyBorder="1" applyAlignment="1">
      <alignment horizontal="justify" vertical="center" wrapText="1"/>
    </xf>
    <xf numFmtId="0" fontId="31" fillId="0" borderId="54" xfId="0" applyFont="1" applyBorder="1" applyAlignment="1">
      <alignment horizontal="justify" vertical="center" wrapText="1"/>
    </xf>
    <xf numFmtId="0" fontId="3" fillId="0" borderId="0" xfId="0" applyFont="1" applyAlignment="1">
      <alignment horizontal="center" vertical="center"/>
    </xf>
    <xf numFmtId="0" fontId="22" fillId="33" borderId="14" xfId="0" applyFont="1" applyFill="1" applyBorder="1" applyAlignment="1">
      <alignment horizontal="center" vertical="center" wrapText="1"/>
    </xf>
    <xf numFmtId="0" fontId="31" fillId="0" borderId="55" xfId="0" applyFont="1" applyFill="1" applyBorder="1" applyAlignment="1">
      <alignment horizontal="center" vertical="center"/>
    </xf>
    <xf numFmtId="0" fontId="31" fillId="0" borderId="56" xfId="0" applyFont="1" applyFill="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0" fillId="0" borderId="59" xfId="0" applyFont="1" applyBorder="1" applyAlignment="1">
      <alignment horizontal="center" vertical="center" wrapText="1"/>
    </xf>
    <xf numFmtId="0" fontId="0" fillId="0" borderId="49" xfId="0" applyFont="1" applyBorder="1" applyAlignment="1">
      <alignment horizontal="center" vertical="center" wrapText="1"/>
    </xf>
    <xf numFmtId="0" fontId="33" fillId="0" borderId="13" xfId="0" applyFont="1" applyFill="1" applyBorder="1" applyAlignment="1">
      <alignment horizontal="center" vertical="center"/>
    </xf>
    <xf numFmtId="3" fontId="23" fillId="0" borderId="13" xfId="0" applyNumberFormat="1" applyFont="1" applyBorder="1" applyAlignment="1">
      <alignment horizontal="center" vertical="center" wrapText="1"/>
    </xf>
    <xf numFmtId="0" fontId="0" fillId="0" borderId="13" xfId="0" applyBorder="1" applyAlignment="1">
      <alignment horizontal="center" vertical="center"/>
    </xf>
    <xf numFmtId="0" fontId="28" fillId="0" borderId="13" xfId="0" applyFont="1" applyBorder="1" applyAlignment="1">
      <alignment horizontal="center" vertical="center"/>
    </xf>
    <xf numFmtId="0" fontId="0" fillId="0" borderId="13" xfId="0" applyFont="1" applyBorder="1" applyAlignment="1">
      <alignment horizontal="center" vertical="center" wrapText="1"/>
    </xf>
    <xf numFmtId="0" fontId="3" fillId="0" borderId="13" xfId="0" applyFont="1" applyBorder="1" applyAlignment="1">
      <alignment horizontal="center" vertical="center" textRotation="90"/>
    </xf>
    <xf numFmtId="0" fontId="31" fillId="0" borderId="13" xfId="0" applyFont="1" applyBorder="1" applyAlignment="1">
      <alignment horizontal="center" vertical="center" wrapText="1"/>
    </xf>
    <xf numFmtId="0" fontId="31" fillId="0" borderId="13" xfId="0" applyFont="1" applyBorder="1" applyAlignment="1">
      <alignment horizontal="center" vertical="center"/>
    </xf>
    <xf numFmtId="0" fontId="35" fillId="33" borderId="39" xfId="0" applyFont="1" applyFill="1" applyBorder="1" applyAlignment="1" applyProtection="1">
      <alignment horizontal="center" vertical="center" wrapText="1"/>
      <protection hidden="1"/>
    </xf>
    <xf numFmtId="0" fontId="35" fillId="33" borderId="40" xfId="0" applyFont="1" applyFill="1" applyBorder="1" applyAlignment="1" applyProtection="1">
      <alignment horizontal="center" vertical="center" wrapText="1"/>
      <protection hidden="1"/>
    </xf>
    <xf numFmtId="0" fontId="35" fillId="33" borderId="41" xfId="0" applyFont="1" applyFill="1" applyBorder="1" applyAlignment="1" applyProtection="1">
      <alignment horizontal="center" vertical="center" wrapText="1"/>
      <protection hidden="1"/>
    </xf>
    <xf numFmtId="0" fontId="35" fillId="0" borderId="0" xfId="0" applyFont="1" applyFill="1" applyBorder="1" applyAlignment="1" applyProtection="1">
      <alignment horizontal="center"/>
      <protection hidden="1"/>
    </xf>
    <xf numFmtId="0" fontId="34" fillId="0" borderId="0" xfId="0" applyFont="1" applyFill="1" applyBorder="1" applyAlignment="1" applyProtection="1">
      <alignment horizontal="center"/>
      <protection hidden="1"/>
    </xf>
    <xf numFmtId="0" fontId="35" fillId="33" borderId="60" xfId="0" applyFont="1" applyFill="1" applyBorder="1" applyAlignment="1" applyProtection="1">
      <alignment horizontal="center" vertical="center" wrapText="1"/>
      <protection hidden="1"/>
    </xf>
    <xf numFmtId="0" fontId="35" fillId="33" borderId="61" xfId="0" applyFont="1" applyFill="1" applyBorder="1" applyAlignment="1" applyProtection="1">
      <alignment horizontal="center" vertical="center" wrapText="1"/>
      <protection hidden="1"/>
    </xf>
    <xf numFmtId="0" fontId="35" fillId="33" borderId="62" xfId="0" applyFont="1" applyFill="1" applyBorder="1" applyAlignment="1" applyProtection="1">
      <alignment horizontal="center" vertical="center" wrapText="1"/>
      <protection hidden="1"/>
    </xf>
    <xf numFmtId="0" fontId="8" fillId="0" borderId="13" xfId="0" applyFont="1" applyBorder="1" applyAlignment="1">
      <alignment horizontal="center" vertical="center" textRotation="90" wrapText="1"/>
    </xf>
    <xf numFmtId="0" fontId="8" fillId="0" borderId="30" xfId="0" applyFont="1" applyBorder="1" applyAlignment="1">
      <alignment horizontal="center" vertical="center" textRotation="90" wrapText="1"/>
    </xf>
    <xf numFmtId="0" fontId="0" fillId="0" borderId="0" xfId="0" applyFont="1" applyAlignment="1">
      <alignment/>
    </xf>
    <xf numFmtId="0" fontId="41" fillId="0" borderId="0" xfId="42" applyFont="1" applyAlignment="1" applyProtection="1">
      <alignment/>
      <protection/>
    </xf>
    <xf numFmtId="0" fontId="41" fillId="0" borderId="0" xfId="42" applyFont="1" applyAlignment="1" applyProtection="1">
      <alignment horizontal="center"/>
      <protection/>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44" fillId="0" borderId="61" xfId="0" applyFont="1" applyBorder="1" applyAlignment="1">
      <alignment/>
    </xf>
    <xf numFmtId="0" fontId="5" fillId="0" borderId="65" xfId="0" applyFont="1" applyBorder="1" applyAlignment="1">
      <alignment horizontal="center" vertical="center" wrapText="1"/>
    </xf>
    <xf numFmtId="0" fontId="5" fillId="0" borderId="27"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5" fillId="0" borderId="30"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0" fillId="0" borderId="27" xfId="0" applyBorder="1" applyAlignment="1">
      <alignment horizontal="center" vertical="center" wrapText="1"/>
    </xf>
    <xf numFmtId="3" fontId="5" fillId="0" borderId="24" xfId="0" applyNumberFormat="1" applyFont="1" applyBorder="1" applyAlignment="1">
      <alignment horizontal="center" vertical="center" wrapText="1"/>
    </xf>
    <xf numFmtId="3" fontId="5" fillId="0" borderId="25" xfId="0" applyNumberFormat="1" applyFont="1" applyBorder="1" applyAlignment="1">
      <alignment horizontal="center" vertical="center" wrapText="1"/>
    </xf>
    <xf numFmtId="3" fontId="5" fillId="0" borderId="3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1019175</xdr:colOff>
      <xdr:row>1</xdr:row>
      <xdr:rowOff>304800</xdr:rowOff>
    </xdr:to>
    <xdr:pic>
      <xdr:nvPicPr>
        <xdr:cNvPr id="1" name="Picture 1" descr="логотип МЗ"/>
        <xdr:cNvPicPr preferRelativeResize="1">
          <a:picLocks noChangeAspect="1"/>
        </xdr:cNvPicPr>
      </xdr:nvPicPr>
      <xdr:blipFill>
        <a:blip r:embed="rId1"/>
        <a:stretch>
          <a:fillRect/>
        </a:stretch>
      </xdr:blipFill>
      <xdr:spPr>
        <a:xfrm>
          <a:off x="0" y="28575"/>
          <a:ext cx="101917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876300</xdr:colOff>
      <xdr:row>2</xdr:row>
      <xdr:rowOff>123825</xdr:rowOff>
    </xdr:to>
    <xdr:pic>
      <xdr:nvPicPr>
        <xdr:cNvPr id="1" name="Picture 4" descr="логотип МЗ"/>
        <xdr:cNvPicPr preferRelativeResize="1">
          <a:picLocks noChangeAspect="1"/>
        </xdr:cNvPicPr>
      </xdr:nvPicPr>
      <xdr:blipFill>
        <a:blip r:embed="rId1"/>
        <a:stretch>
          <a:fillRect/>
        </a:stretch>
      </xdr:blipFill>
      <xdr:spPr>
        <a:xfrm>
          <a:off x="0" y="0"/>
          <a:ext cx="8763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876300</xdr:colOff>
      <xdr:row>2</xdr:row>
      <xdr:rowOff>123825</xdr:rowOff>
    </xdr:to>
    <xdr:pic>
      <xdr:nvPicPr>
        <xdr:cNvPr id="1" name="Picture 4" descr="логотип МЗ"/>
        <xdr:cNvPicPr preferRelativeResize="1">
          <a:picLocks noChangeAspect="1"/>
        </xdr:cNvPicPr>
      </xdr:nvPicPr>
      <xdr:blipFill>
        <a:blip r:embed="rId1"/>
        <a:stretch>
          <a:fillRect/>
        </a:stretch>
      </xdr:blipFill>
      <xdr:spPr>
        <a:xfrm>
          <a:off x="0" y="0"/>
          <a:ext cx="87630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885825</xdr:colOff>
      <xdr:row>2</xdr:row>
      <xdr:rowOff>123825</xdr:rowOff>
    </xdr:to>
    <xdr:pic>
      <xdr:nvPicPr>
        <xdr:cNvPr id="1" name="Picture 4" descr="логотип МЗ"/>
        <xdr:cNvPicPr preferRelativeResize="1">
          <a:picLocks noChangeAspect="1"/>
        </xdr:cNvPicPr>
      </xdr:nvPicPr>
      <xdr:blipFill>
        <a:blip r:embed="rId1"/>
        <a:stretch>
          <a:fillRect/>
        </a:stretch>
      </xdr:blipFill>
      <xdr:spPr>
        <a:xfrm>
          <a:off x="0" y="0"/>
          <a:ext cx="88582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xdr:colOff>
      <xdr:row>0</xdr:row>
      <xdr:rowOff>1123950</xdr:rowOff>
    </xdr:to>
    <xdr:pic>
      <xdr:nvPicPr>
        <xdr:cNvPr id="1" name="Picture 4" descr="логотип МЗ"/>
        <xdr:cNvPicPr preferRelativeResize="1">
          <a:picLocks noChangeAspect="1"/>
        </xdr:cNvPicPr>
      </xdr:nvPicPr>
      <xdr:blipFill>
        <a:blip r:embed="rId1"/>
        <a:stretch>
          <a:fillRect/>
        </a:stretch>
      </xdr:blipFill>
      <xdr:spPr>
        <a:xfrm>
          <a:off x="0" y="0"/>
          <a:ext cx="914400" cy="1123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876300</xdr:colOff>
      <xdr:row>2</xdr:row>
      <xdr:rowOff>133350</xdr:rowOff>
    </xdr:to>
    <xdr:pic>
      <xdr:nvPicPr>
        <xdr:cNvPr id="1" name="Picture 4" descr="логотип МЗ"/>
        <xdr:cNvPicPr preferRelativeResize="1">
          <a:picLocks noChangeAspect="1"/>
        </xdr:cNvPicPr>
      </xdr:nvPicPr>
      <xdr:blipFill>
        <a:blip r:embed="rId1"/>
        <a:stretch>
          <a:fillRect/>
        </a:stretch>
      </xdr:blipFill>
      <xdr:spPr>
        <a:xfrm>
          <a:off x="0" y="0"/>
          <a:ext cx="876300" cy="1228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28</xdr:row>
      <xdr:rowOff>47625</xdr:rowOff>
    </xdr:from>
    <xdr:to>
      <xdr:col>1</xdr:col>
      <xdr:colOff>0</xdr:colOff>
      <xdr:row>29</xdr:row>
      <xdr:rowOff>352425</xdr:rowOff>
    </xdr:to>
    <xdr:pic>
      <xdr:nvPicPr>
        <xdr:cNvPr id="1" name="Picture 106"/>
        <xdr:cNvPicPr preferRelativeResize="1">
          <a:picLocks noChangeAspect="1"/>
        </xdr:cNvPicPr>
      </xdr:nvPicPr>
      <xdr:blipFill>
        <a:blip r:embed="rId1"/>
        <a:stretch>
          <a:fillRect/>
        </a:stretch>
      </xdr:blipFill>
      <xdr:spPr>
        <a:xfrm>
          <a:off x="1085850" y="16421100"/>
          <a:ext cx="0" cy="933450"/>
        </a:xfrm>
        <a:prstGeom prst="rect">
          <a:avLst/>
        </a:prstGeom>
        <a:noFill/>
        <a:ln w="1" cmpd="sng">
          <a:noFill/>
        </a:ln>
      </xdr:spPr>
    </xdr:pic>
    <xdr:clientData/>
  </xdr:twoCellAnchor>
  <xdr:twoCellAnchor>
    <xdr:from>
      <xdr:col>0</xdr:col>
      <xdr:colOff>0</xdr:colOff>
      <xdr:row>0</xdr:row>
      <xdr:rowOff>0</xdr:rowOff>
    </xdr:from>
    <xdr:to>
      <xdr:col>0</xdr:col>
      <xdr:colOff>828675</xdr:colOff>
      <xdr:row>2</xdr:row>
      <xdr:rowOff>28575</xdr:rowOff>
    </xdr:to>
    <xdr:pic>
      <xdr:nvPicPr>
        <xdr:cNvPr id="2" name="Picture 4" descr="логотип МЗ"/>
        <xdr:cNvPicPr preferRelativeResize="1">
          <a:picLocks noChangeAspect="1"/>
        </xdr:cNvPicPr>
      </xdr:nvPicPr>
      <xdr:blipFill>
        <a:blip r:embed="rId2"/>
        <a:stretch>
          <a:fillRect/>
        </a:stretch>
      </xdr:blipFill>
      <xdr:spPr>
        <a:xfrm>
          <a:off x="0" y="0"/>
          <a:ext cx="828675" cy="1333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0</xdr:col>
      <xdr:colOff>1000125</xdr:colOff>
      <xdr:row>1</xdr:row>
      <xdr:rowOff>114300</xdr:rowOff>
    </xdr:to>
    <xdr:pic>
      <xdr:nvPicPr>
        <xdr:cNvPr id="1" name="Picture 1" descr="логотип МЗ"/>
        <xdr:cNvPicPr preferRelativeResize="1">
          <a:picLocks noChangeAspect="1"/>
        </xdr:cNvPicPr>
      </xdr:nvPicPr>
      <xdr:blipFill>
        <a:blip r:embed="rId1"/>
        <a:stretch>
          <a:fillRect/>
        </a:stretch>
      </xdr:blipFill>
      <xdr:spPr>
        <a:xfrm>
          <a:off x="47625" y="19050"/>
          <a:ext cx="9620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v.metall-zavod.ru/" TargetMode="External" /><Relationship Id="rId2" Type="http://schemas.openxmlformats.org/officeDocument/2006/relationships/hyperlink" Target="http://www.metzavod.ru/contact.aspx" TargetMode="External" /><Relationship Id="rId3" Type="http://schemas.openxmlformats.org/officeDocument/2006/relationships/hyperlink" Target="http://www.ufa.metall-zavod.ru/contact.aspx" TargetMode="External" /><Relationship Id="rId4" Type="http://schemas.openxmlformats.org/officeDocument/2006/relationships/hyperlink" Target="http://www.ufa.metall-zavod.r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v.metall-zavod.r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v.metall-zavod.ru/"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v.metall-zavod.ru/"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v.metall-zavod.ru/"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tv.metall-zavod.ru/"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tv.metall-zavod.ru/"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tv.metall-zavod.ru/" TargetMode="External" /><Relationship Id="rId2" Type="http://schemas.openxmlformats.org/officeDocument/2006/relationships/hyperlink" Target="http://www.metzavod.ru/contact.aspx" TargetMode="External" /><Relationship Id="rId3" Type="http://schemas.openxmlformats.org/officeDocument/2006/relationships/hyperlink" Target="http://www.ufa.metall-zavod.ru/contact.aspx" TargetMode="External" /><Relationship Id="rId4" Type="http://schemas.openxmlformats.org/officeDocument/2006/relationships/hyperlink" Target="http://www.ufa.metall-zavod.ru/" TargetMode="Externa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34"/>
  <sheetViews>
    <sheetView tabSelected="1" view="pageBreakPreview" zoomScaleSheetLayoutView="100" zoomScalePageLayoutView="0" workbookViewId="0" topLeftCell="A1">
      <selection activeCell="A2" sqref="A2:N2"/>
    </sheetView>
  </sheetViews>
  <sheetFormatPr defaultColWidth="9.00390625" defaultRowHeight="12.75"/>
  <cols>
    <col min="1" max="1" width="21.25390625" style="1" customWidth="1"/>
    <col min="2" max="3" width="8.00390625" style="0" customWidth="1"/>
    <col min="4" max="4" width="8.875" style="0" customWidth="1"/>
    <col min="5" max="8" width="6.25390625" style="0" customWidth="1"/>
    <col min="9" max="9" width="41.00390625" style="0" customWidth="1"/>
    <col min="10" max="10" width="11.00390625" style="10" customWidth="1"/>
    <col min="11" max="11" width="0.2421875" style="0" customWidth="1"/>
    <col min="12" max="14" width="9.125" style="0" hidden="1" customWidth="1"/>
  </cols>
  <sheetData>
    <row r="1" spans="1:14" ht="69" customHeight="1">
      <c r="A1" s="144" t="s">
        <v>338</v>
      </c>
      <c r="B1" s="145"/>
      <c r="C1" s="145"/>
      <c r="D1" s="145"/>
      <c r="E1" s="145"/>
      <c r="F1" s="145"/>
      <c r="G1" s="145"/>
      <c r="H1" s="145"/>
      <c r="I1" s="145"/>
      <c r="J1" s="145"/>
      <c r="K1" s="145"/>
      <c r="L1" s="145"/>
      <c r="M1" s="145"/>
      <c r="N1" s="145"/>
    </row>
    <row r="2" spans="1:14" ht="64.5" customHeight="1">
      <c r="A2" s="146" t="s">
        <v>330</v>
      </c>
      <c r="B2" s="147"/>
      <c r="C2" s="147"/>
      <c r="D2" s="147"/>
      <c r="E2" s="147"/>
      <c r="F2" s="147"/>
      <c r="G2" s="147"/>
      <c r="H2" s="147"/>
      <c r="I2" s="147"/>
      <c r="J2" s="147"/>
      <c r="K2" s="147"/>
      <c r="L2" s="147"/>
      <c r="M2" s="147"/>
      <c r="N2" s="147"/>
    </row>
    <row r="3" spans="1:14" ht="18">
      <c r="A3" s="148" t="s">
        <v>323</v>
      </c>
      <c r="B3" s="149"/>
      <c r="C3" s="149"/>
      <c r="D3" s="149"/>
      <c r="E3" s="149"/>
      <c r="F3" s="149"/>
      <c r="G3" s="149"/>
      <c r="H3" s="149"/>
      <c r="I3" s="149"/>
      <c r="J3" s="149"/>
      <c r="K3" s="149"/>
      <c r="L3" s="149"/>
      <c r="M3" s="149"/>
      <c r="N3" s="149"/>
    </row>
    <row r="4" spans="1:14" ht="18">
      <c r="A4" s="150" t="s">
        <v>324</v>
      </c>
      <c r="B4" s="149"/>
      <c r="C4" s="149"/>
      <c r="D4" s="149"/>
      <c r="E4" s="149"/>
      <c r="F4" s="149"/>
      <c r="G4" s="149"/>
      <c r="H4" s="149"/>
      <c r="I4" s="149"/>
      <c r="J4" s="149"/>
      <c r="K4" s="149"/>
      <c r="L4" s="149"/>
      <c r="M4" s="149"/>
      <c r="N4" s="149"/>
    </row>
    <row r="5" spans="1:10" ht="12.75">
      <c r="A5" s="4"/>
      <c r="B5" s="4"/>
      <c r="C5" s="4"/>
      <c r="D5" s="4"/>
      <c r="E5" s="4"/>
      <c r="F5" s="4"/>
      <c r="G5" s="4"/>
      <c r="H5" s="4"/>
      <c r="I5" s="4"/>
      <c r="J5" s="9"/>
    </row>
    <row r="6" spans="1:10" ht="21" thickBot="1">
      <c r="A6" s="143" t="s">
        <v>29</v>
      </c>
      <c r="B6" s="143"/>
      <c r="C6" s="143"/>
      <c r="D6" s="143"/>
      <c r="E6" s="143"/>
      <c r="F6" s="143"/>
      <c r="G6" s="143"/>
      <c r="H6" s="143"/>
      <c r="I6" s="143"/>
      <c r="J6" s="143"/>
    </row>
    <row r="7" spans="1:10" ht="18.75" customHeight="1" thickBot="1">
      <c r="A7" s="130" t="s">
        <v>1</v>
      </c>
      <c r="B7" s="124" t="s">
        <v>0</v>
      </c>
      <c r="C7" s="125"/>
      <c r="D7" s="126"/>
      <c r="E7" s="130" t="s">
        <v>2</v>
      </c>
      <c r="F7" s="138" t="s">
        <v>6</v>
      </c>
      <c r="G7" s="139"/>
      <c r="H7" s="139"/>
      <c r="I7" s="140"/>
      <c r="J7" s="133" t="s">
        <v>128</v>
      </c>
    </row>
    <row r="8" spans="1:10" s="2" customFormat="1" ht="27" customHeight="1">
      <c r="A8" s="131"/>
      <c r="B8" s="127"/>
      <c r="C8" s="128"/>
      <c r="D8" s="129"/>
      <c r="E8" s="131"/>
      <c r="F8" s="136" t="s">
        <v>7</v>
      </c>
      <c r="G8" s="136" t="s">
        <v>8</v>
      </c>
      <c r="H8" s="136" t="s">
        <v>9</v>
      </c>
      <c r="I8" s="141" t="s">
        <v>10</v>
      </c>
      <c r="J8" s="134"/>
    </row>
    <row r="9" spans="1:10" s="2" customFormat="1" ht="25.5" customHeight="1" thickBot="1">
      <c r="A9" s="132"/>
      <c r="B9" s="5" t="s">
        <v>3</v>
      </c>
      <c r="C9" s="6" t="s">
        <v>4</v>
      </c>
      <c r="D9" s="7" t="s">
        <v>5</v>
      </c>
      <c r="E9" s="132"/>
      <c r="F9" s="137"/>
      <c r="G9" s="137"/>
      <c r="H9" s="137"/>
      <c r="I9" s="142"/>
      <c r="J9" s="135"/>
    </row>
    <row r="10" spans="1:10" ht="45" customHeight="1">
      <c r="A10" s="11" t="s">
        <v>32</v>
      </c>
      <c r="B10" s="12">
        <v>670</v>
      </c>
      <c r="C10" s="12">
        <v>420</v>
      </c>
      <c r="D10" s="12">
        <v>360</v>
      </c>
      <c r="E10" s="12">
        <v>25</v>
      </c>
      <c r="F10" s="12">
        <v>1</v>
      </c>
      <c r="G10" s="12">
        <v>1</v>
      </c>
      <c r="H10" s="12" t="s">
        <v>12</v>
      </c>
      <c r="I10" s="13" t="s">
        <v>135</v>
      </c>
      <c r="J10" s="14">
        <v>3460</v>
      </c>
    </row>
    <row r="11" spans="1:10" s="3" customFormat="1" ht="45" customHeight="1">
      <c r="A11" s="15" t="s">
        <v>13</v>
      </c>
      <c r="B11" s="8">
        <v>670</v>
      </c>
      <c r="C11" s="8">
        <v>420</v>
      </c>
      <c r="D11" s="8">
        <v>360</v>
      </c>
      <c r="E11" s="8">
        <v>25</v>
      </c>
      <c r="F11" s="8">
        <v>1</v>
      </c>
      <c r="G11" s="8">
        <v>1</v>
      </c>
      <c r="H11" s="8" t="s">
        <v>11</v>
      </c>
      <c r="I11" s="16" t="s">
        <v>135</v>
      </c>
      <c r="J11" s="17">
        <v>3888</v>
      </c>
    </row>
    <row r="12" spans="1:10" s="3" customFormat="1" ht="55.5" customHeight="1">
      <c r="A12" s="15" t="s">
        <v>33</v>
      </c>
      <c r="B12" s="8">
        <v>670</v>
      </c>
      <c r="C12" s="8">
        <v>420</v>
      </c>
      <c r="D12" s="8">
        <v>360</v>
      </c>
      <c r="E12" s="8">
        <v>25</v>
      </c>
      <c r="F12" s="8">
        <v>1</v>
      </c>
      <c r="G12" s="8">
        <v>1</v>
      </c>
      <c r="H12" s="8" t="s">
        <v>11</v>
      </c>
      <c r="I12" s="16" t="s">
        <v>136</v>
      </c>
      <c r="J12" s="17">
        <v>4016</v>
      </c>
    </row>
    <row r="13" spans="1:10" s="3" customFormat="1" ht="45" customHeight="1">
      <c r="A13" s="15" t="s">
        <v>14</v>
      </c>
      <c r="B13" s="8">
        <v>320</v>
      </c>
      <c r="C13" s="8">
        <v>420</v>
      </c>
      <c r="D13" s="8">
        <v>320</v>
      </c>
      <c r="E13" s="8">
        <v>5</v>
      </c>
      <c r="F13" s="8">
        <v>1</v>
      </c>
      <c r="G13" s="8">
        <v>0</v>
      </c>
      <c r="H13" s="8" t="s">
        <v>12</v>
      </c>
      <c r="I13" s="16" t="s">
        <v>135</v>
      </c>
      <c r="J13" s="17">
        <v>2653</v>
      </c>
    </row>
    <row r="14" spans="1:10" s="3" customFormat="1" ht="45" customHeight="1">
      <c r="A14" s="15" t="s">
        <v>15</v>
      </c>
      <c r="B14" s="8">
        <v>320</v>
      </c>
      <c r="C14" s="8">
        <v>420</v>
      </c>
      <c r="D14" s="8">
        <v>320</v>
      </c>
      <c r="E14" s="8">
        <v>5</v>
      </c>
      <c r="F14" s="8">
        <v>1</v>
      </c>
      <c r="G14" s="8">
        <v>0</v>
      </c>
      <c r="H14" s="8" t="s">
        <v>11</v>
      </c>
      <c r="I14" s="16" t="s">
        <v>135</v>
      </c>
      <c r="J14" s="17">
        <v>3180</v>
      </c>
    </row>
    <row r="15" spans="1:10" s="3" customFormat="1" ht="45" customHeight="1">
      <c r="A15" s="15" t="s">
        <v>16</v>
      </c>
      <c r="B15" s="8">
        <v>1300</v>
      </c>
      <c r="C15" s="8">
        <v>420</v>
      </c>
      <c r="D15" s="8">
        <v>360</v>
      </c>
      <c r="E15" s="8">
        <v>37</v>
      </c>
      <c r="F15" s="8">
        <v>1</v>
      </c>
      <c r="G15" s="8">
        <v>2</v>
      </c>
      <c r="H15" s="8" t="s">
        <v>12</v>
      </c>
      <c r="I15" s="16" t="s">
        <v>135</v>
      </c>
      <c r="J15" s="17">
        <v>4739</v>
      </c>
    </row>
    <row r="16" spans="1:10" s="3" customFormat="1" ht="45" customHeight="1">
      <c r="A16" s="15" t="s">
        <v>17</v>
      </c>
      <c r="B16" s="8">
        <v>1300</v>
      </c>
      <c r="C16" s="8">
        <v>420</v>
      </c>
      <c r="D16" s="8">
        <v>360</v>
      </c>
      <c r="E16" s="8">
        <v>40</v>
      </c>
      <c r="F16" s="8">
        <v>1</v>
      </c>
      <c r="G16" s="8">
        <v>2</v>
      </c>
      <c r="H16" s="8" t="s">
        <v>11</v>
      </c>
      <c r="I16" s="16" t="s">
        <v>135</v>
      </c>
      <c r="J16" s="17">
        <v>5611</v>
      </c>
    </row>
    <row r="17" spans="1:10" s="3" customFormat="1" ht="45" customHeight="1">
      <c r="A17" s="15" t="s">
        <v>37</v>
      </c>
      <c r="B17" s="8">
        <v>1300</v>
      </c>
      <c r="C17" s="8">
        <v>420</v>
      </c>
      <c r="D17" s="8">
        <v>360</v>
      </c>
      <c r="E17" s="8">
        <v>35</v>
      </c>
      <c r="F17" s="8">
        <v>2</v>
      </c>
      <c r="G17" s="8">
        <v>2</v>
      </c>
      <c r="H17" s="8" t="s">
        <v>12</v>
      </c>
      <c r="I17" s="16" t="s">
        <v>135</v>
      </c>
      <c r="J17" s="17"/>
    </row>
    <row r="18" spans="1:10" s="3" customFormat="1" ht="45" customHeight="1">
      <c r="A18" s="15" t="s">
        <v>18</v>
      </c>
      <c r="B18" s="8">
        <v>1300</v>
      </c>
      <c r="C18" s="8">
        <v>420</v>
      </c>
      <c r="D18" s="8">
        <v>360</v>
      </c>
      <c r="E18" s="8">
        <v>35</v>
      </c>
      <c r="F18" s="8">
        <v>2</v>
      </c>
      <c r="G18" s="8">
        <v>2</v>
      </c>
      <c r="H18" s="8" t="s">
        <v>11</v>
      </c>
      <c r="I18" s="16" t="s">
        <v>135</v>
      </c>
      <c r="J18" s="17">
        <v>6361</v>
      </c>
    </row>
    <row r="19" spans="1:10" s="3" customFormat="1" ht="45" customHeight="1">
      <c r="A19" s="15" t="s">
        <v>34</v>
      </c>
      <c r="B19" s="8">
        <v>960</v>
      </c>
      <c r="C19" s="8">
        <v>420</v>
      </c>
      <c r="D19" s="8">
        <v>360</v>
      </c>
      <c r="E19" s="8">
        <v>32</v>
      </c>
      <c r="F19" s="8">
        <v>1</v>
      </c>
      <c r="G19" s="8">
        <v>1</v>
      </c>
      <c r="H19" s="8" t="s">
        <v>12</v>
      </c>
      <c r="I19" s="16" t="s">
        <v>135</v>
      </c>
      <c r="J19" s="17"/>
    </row>
    <row r="20" spans="1:10" s="3" customFormat="1" ht="45" customHeight="1">
      <c r="A20" s="15" t="s">
        <v>19</v>
      </c>
      <c r="B20" s="8">
        <v>960</v>
      </c>
      <c r="C20" s="8">
        <v>420</v>
      </c>
      <c r="D20" s="8">
        <v>360</v>
      </c>
      <c r="E20" s="8">
        <v>32</v>
      </c>
      <c r="F20" s="8">
        <v>1</v>
      </c>
      <c r="G20" s="8">
        <v>1</v>
      </c>
      <c r="H20" s="8" t="s">
        <v>11</v>
      </c>
      <c r="I20" s="16" t="s">
        <v>135</v>
      </c>
      <c r="J20" s="17">
        <v>4830</v>
      </c>
    </row>
    <row r="21" spans="1:10" s="3" customFormat="1" ht="45" customHeight="1">
      <c r="A21" s="15" t="s">
        <v>35</v>
      </c>
      <c r="B21" s="8">
        <v>1560</v>
      </c>
      <c r="C21" s="8">
        <v>470</v>
      </c>
      <c r="D21" s="8">
        <v>395</v>
      </c>
      <c r="E21" s="8">
        <v>55</v>
      </c>
      <c r="F21" s="8">
        <v>1</v>
      </c>
      <c r="G21" s="8">
        <v>3</v>
      </c>
      <c r="H21" s="8" t="s">
        <v>12</v>
      </c>
      <c r="I21" s="16" t="s">
        <v>135</v>
      </c>
      <c r="J21" s="17"/>
    </row>
    <row r="22" spans="1:10" s="3" customFormat="1" ht="45" customHeight="1">
      <c r="A22" s="15" t="s">
        <v>20</v>
      </c>
      <c r="B22" s="8">
        <v>1560</v>
      </c>
      <c r="C22" s="8">
        <v>470</v>
      </c>
      <c r="D22" s="8">
        <v>395</v>
      </c>
      <c r="E22" s="8">
        <v>55</v>
      </c>
      <c r="F22" s="8">
        <v>1</v>
      </c>
      <c r="G22" s="8">
        <v>3</v>
      </c>
      <c r="H22" s="8" t="s">
        <v>11</v>
      </c>
      <c r="I22" s="16" t="s">
        <v>135</v>
      </c>
      <c r="J22" s="17">
        <v>7148</v>
      </c>
    </row>
    <row r="23" spans="1:10" s="3" customFormat="1" ht="45" customHeight="1">
      <c r="A23" s="15" t="s">
        <v>36</v>
      </c>
      <c r="B23" s="8">
        <v>960</v>
      </c>
      <c r="C23" s="8">
        <v>420</v>
      </c>
      <c r="D23" s="8">
        <v>360</v>
      </c>
      <c r="E23" s="8">
        <v>32</v>
      </c>
      <c r="F23" s="8">
        <v>2</v>
      </c>
      <c r="G23" s="8">
        <v>1</v>
      </c>
      <c r="H23" s="8" t="s">
        <v>12</v>
      </c>
      <c r="I23" s="16" t="s">
        <v>135</v>
      </c>
      <c r="J23" s="17"/>
    </row>
    <row r="24" spans="1:10" s="3" customFormat="1" ht="45" customHeight="1">
      <c r="A24" s="15" t="s">
        <v>21</v>
      </c>
      <c r="B24" s="8">
        <v>960</v>
      </c>
      <c r="C24" s="8">
        <v>420</v>
      </c>
      <c r="D24" s="8">
        <v>360</v>
      </c>
      <c r="E24" s="8">
        <v>32</v>
      </c>
      <c r="F24" s="8">
        <v>2</v>
      </c>
      <c r="G24" s="8">
        <v>1</v>
      </c>
      <c r="H24" s="8" t="s">
        <v>11</v>
      </c>
      <c r="I24" s="16" t="s">
        <v>135</v>
      </c>
      <c r="J24" s="17">
        <v>6036</v>
      </c>
    </row>
    <row r="25" spans="1:10" s="3" customFormat="1" ht="45" customHeight="1">
      <c r="A25" s="15" t="s">
        <v>22</v>
      </c>
      <c r="B25" s="8">
        <v>1560</v>
      </c>
      <c r="C25" s="8">
        <v>470</v>
      </c>
      <c r="D25" s="8">
        <v>395</v>
      </c>
      <c r="E25" s="8">
        <v>55</v>
      </c>
      <c r="F25" s="8">
        <v>3</v>
      </c>
      <c r="G25" s="8">
        <v>3</v>
      </c>
      <c r="H25" s="8" t="s">
        <v>12</v>
      </c>
      <c r="I25" s="16" t="s">
        <v>135</v>
      </c>
      <c r="J25" s="17">
        <v>8303</v>
      </c>
    </row>
    <row r="26" spans="1:10" ht="49.5" customHeight="1">
      <c r="A26" s="15" t="s">
        <v>23</v>
      </c>
      <c r="B26" s="8">
        <v>1560</v>
      </c>
      <c r="C26" s="8">
        <v>470</v>
      </c>
      <c r="D26" s="8">
        <v>395</v>
      </c>
      <c r="E26" s="8">
        <v>56</v>
      </c>
      <c r="F26" s="8">
        <v>3</v>
      </c>
      <c r="G26" s="8">
        <v>3</v>
      </c>
      <c r="H26" s="8" t="s">
        <v>11</v>
      </c>
      <c r="I26" s="16" t="s">
        <v>135</v>
      </c>
      <c r="J26" s="17">
        <v>9065</v>
      </c>
    </row>
    <row r="27" spans="1:10" ht="49.5" customHeight="1">
      <c r="A27" s="15" t="s">
        <v>38</v>
      </c>
      <c r="B27" s="8">
        <v>1560</v>
      </c>
      <c r="C27" s="8">
        <v>470</v>
      </c>
      <c r="D27" s="8">
        <v>395</v>
      </c>
      <c r="E27" s="8">
        <v>56</v>
      </c>
      <c r="F27" s="8">
        <v>2</v>
      </c>
      <c r="G27" s="8">
        <v>2</v>
      </c>
      <c r="H27" s="8" t="s">
        <v>12</v>
      </c>
      <c r="I27" s="16" t="s">
        <v>135</v>
      </c>
      <c r="J27" s="17">
        <v>7505</v>
      </c>
    </row>
    <row r="28" spans="1:10" ht="49.5" customHeight="1">
      <c r="A28" s="15" t="s">
        <v>24</v>
      </c>
      <c r="B28" s="8">
        <v>1560</v>
      </c>
      <c r="C28" s="8">
        <v>470</v>
      </c>
      <c r="D28" s="8">
        <v>395</v>
      </c>
      <c r="E28" s="8">
        <v>56</v>
      </c>
      <c r="F28" s="8">
        <v>2</v>
      </c>
      <c r="G28" s="8">
        <v>2</v>
      </c>
      <c r="H28" s="8" t="s">
        <v>11</v>
      </c>
      <c r="I28" s="16" t="s">
        <v>135</v>
      </c>
      <c r="J28" s="17">
        <v>7981</v>
      </c>
    </row>
    <row r="29" spans="1:10" ht="49.5" customHeight="1">
      <c r="A29" s="15" t="s">
        <v>25</v>
      </c>
      <c r="B29" s="8">
        <v>1850</v>
      </c>
      <c r="C29" s="8">
        <v>440</v>
      </c>
      <c r="D29" s="8">
        <v>390</v>
      </c>
      <c r="E29" s="8">
        <v>50</v>
      </c>
      <c r="F29" s="8">
        <v>1</v>
      </c>
      <c r="G29" s="8">
        <v>4</v>
      </c>
      <c r="H29" s="8" t="s">
        <v>12</v>
      </c>
      <c r="I29" s="16" t="s">
        <v>135</v>
      </c>
      <c r="J29" s="17">
        <v>7792</v>
      </c>
    </row>
    <row r="30" spans="1:10" ht="51">
      <c r="A30" s="15" t="s">
        <v>26</v>
      </c>
      <c r="B30" s="8">
        <v>1850</v>
      </c>
      <c r="C30" s="8">
        <v>440</v>
      </c>
      <c r="D30" s="8">
        <v>390</v>
      </c>
      <c r="E30" s="8">
        <v>50</v>
      </c>
      <c r="F30" s="8">
        <v>4</v>
      </c>
      <c r="G30" s="8">
        <v>3</v>
      </c>
      <c r="H30" s="8" t="s">
        <v>12</v>
      </c>
      <c r="I30" s="16" t="s">
        <v>135</v>
      </c>
      <c r="J30" s="17">
        <v>9494</v>
      </c>
    </row>
    <row r="31" spans="1:10" ht="51">
      <c r="A31" s="15" t="s">
        <v>27</v>
      </c>
      <c r="B31" s="8">
        <v>700</v>
      </c>
      <c r="C31" s="8">
        <v>880</v>
      </c>
      <c r="D31" s="8">
        <v>390</v>
      </c>
      <c r="E31" s="8">
        <v>40</v>
      </c>
      <c r="F31" s="8">
        <v>2</v>
      </c>
      <c r="G31" s="8">
        <v>2</v>
      </c>
      <c r="H31" s="8" t="s">
        <v>12</v>
      </c>
      <c r="I31" s="16" t="s">
        <v>135</v>
      </c>
      <c r="J31" s="17">
        <v>6677</v>
      </c>
    </row>
    <row r="32" spans="1:10" ht="51">
      <c r="A32" s="15" t="s">
        <v>28</v>
      </c>
      <c r="B32" s="8">
        <v>1850</v>
      </c>
      <c r="C32" s="8">
        <v>880</v>
      </c>
      <c r="D32" s="8">
        <v>390</v>
      </c>
      <c r="E32" s="8">
        <v>100</v>
      </c>
      <c r="F32" s="8">
        <v>2</v>
      </c>
      <c r="G32" s="8">
        <v>8</v>
      </c>
      <c r="H32" s="8" t="s">
        <v>12</v>
      </c>
      <c r="I32" s="16" t="s">
        <v>135</v>
      </c>
      <c r="J32" s="17">
        <v>14906</v>
      </c>
    </row>
    <row r="33" spans="1:10" ht="24.75" customHeight="1">
      <c r="A33" s="20" t="s">
        <v>39</v>
      </c>
      <c r="B33" s="18"/>
      <c r="C33" s="18"/>
      <c r="D33" s="18"/>
      <c r="E33" s="18"/>
      <c r="F33" s="18"/>
      <c r="G33" s="18"/>
      <c r="H33" s="18"/>
      <c r="I33" s="19" t="s">
        <v>41</v>
      </c>
      <c r="J33" s="17">
        <v>478</v>
      </c>
    </row>
    <row r="34" spans="1:10" ht="24.75" customHeight="1">
      <c r="A34" s="20" t="s">
        <v>40</v>
      </c>
      <c r="B34" s="18"/>
      <c r="C34" s="18"/>
      <c r="D34" s="18"/>
      <c r="E34" s="18"/>
      <c r="F34" s="18"/>
      <c r="G34" s="18"/>
      <c r="H34" s="18"/>
      <c r="I34" s="19" t="s">
        <v>42</v>
      </c>
      <c r="J34" s="17">
        <v>478</v>
      </c>
    </row>
  </sheetData>
  <sheetProtection/>
  <mergeCells count="14">
    <mergeCell ref="A6:J6"/>
    <mergeCell ref="A1:N1"/>
    <mergeCell ref="A2:N2"/>
    <mergeCell ref="A3:N3"/>
    <mergeCell ref="A4:N4"/>
    <mergeCell ref="A7:A9"/>
    <mergeCell ref="B7:D8"/>
    <mergeCell ref="E7:E9"/>
    <mergeCell ref="J7:J9"/>
    <mergeCell ref="F8:F9"/>
    <mergeCell ref="G8:G9"/>
    <mergeCell ref="H8:H9"/>
    <mergeCell ref="F7:I7"/>
    <mergeCell ref="I8:I9"/>
  </mergeCells>
  <hyperlinks>
    <hyperlink ref="A3" r:id="rId1" display="www.stv.metall-zavod.ru"/>
    <hyperlink ref="A4" r:id="rId2" display="www.metzavod.ru/contact.aspx"/>
    <hyperlink ref="A4:N4" r:id="rId3" display="Схема проезда:     www.ufa.metall-zavod.ru/contact"/>
    <hyperlink ref="A3:N3" r:id="rId4" display="www.ufa.metall-zavod.ru"/>
  </hyperlinks>
  <printOptions/>
  <pageMargins left="0.4724409448818898" right="0.2362204724409449" top="0.35433070866141736" bottom="0.5511811023622047" header="0.15748031496062992" footer="0.2755905511811024"/>
  <pageSetup horizontalDpi="600" verticalDpi="600" orientation="portrait" paperSize="9" scale="78" r:id="rId6"/>
  <headerFooter alignWithMargins="0">
    <oddHeader>&amp;LПрайс действителен с 01.04.2010г.</oddHeader>
    <oddFooter>&amp;C*- позиции, поставляемые по спецзаказу;
Скидки предоставляются в зависимости от целей, объема и условий покупки.</oddFooter>
  </headerFooter>
  <rowBreaks count="1" manualBreakCount="1">
    <brk id="24" max="9" man="1"/>
  </rowBreaks>
  <colBreaks count="1" manualBreakCount="1">
    <brk id="10" max="65535" man="1"/>
  </colBreaks>
  <drawing r:id="rId5"/>
</worksheet>
</file>

<file path=xl/worksheets/sheet2.xml><?xml version="1.0" encoding="utf-8"?>
<worksheet xmlns="http://schemas.openxmlformats.org/spreadsheetml/2006/main" xmlns:r="http://schemas.openxmlformats.org/officeDocument/2006/relationships">
  <dimension ref="A1:R15"/>
  <sheetViews>
    <sheetView view="pageBreakPreview" zoomScaleSheetLayoutView="100" zoomScalePageLayoutView="0" workbookViewId="0" topLeftCell="A1">
      <selection activeCell="A3" sqref="A3:P3"/>
    </sheetView>
  </sheetViews>
  <sheetFormatPr defaultColWidth="9.00390625" defaultRowHeight="12.75"/>
  <cols>
    <col min="1" max="1" width="12.125" style="38" customWidth="1"/>
    <col min="2" max="7" width="6.75390625" style="22" customWidth="1"/>
    <col min="8" max="8" width="7.25390625" style="22" customWidth="1"/>
    <col min="9" max="9" width="8.75390625" style="22" customWidth="1"/>
    <col min="10" max="11" width="6.75390625" style="22" customWidth="1"/>
    <col min="12" max="12" width="7.875" style="39" customWidth="1"/>
    <col min="13" max="14" width="6.75390625" style="22" customWidth="1"/>
    <col min="15" max="15" width="9.125" style="22" customWidth="1"/>
    <col min="16" max="16" width="13.75390625" style="40" customWidth="1"/>
    <col min="17" max="17" width="25.125" style="21" customWidth="1"/>
    <col min="18" max="18" width="12.875" style="22" customWidth="1"/>
    <col min="19" max="16384" width="9.125" style="22" customWidth="1"/>
  </cols>
  <sheetData>
    <row r="1" spans="1:16" ht="33" customHeight="1">
      <c r="A1" s="158" t="s">
        <v>337</v>
      </c>
      <c r="B1" s="158"/>
      <c r="C1" s="158"/>
      <c r="D1" s="158"/>
      <c r="E1" s="158"/>
      <c r="F1" s="158"/>
      <c r="G1" s="158"/>
      <c r="H1" s="158"/>
      <c r="I1" s="158"/>
      <c r="J1" s="158"/>
      <c r="K1" s="158"/>
      <c r="L1" s="158"/>
      <c r="M1" s="158"/>
      <c r="N1" s="158"/>
      <c r="O1" s="158"/>
      <c r="P1" s="158"/>
    </row>
    <row r="2" spans="1:16" ht="32.25" customHeight="1">
      <c r="A2" s="158"/>
      <c r="B2" s="158"/>
      <c r="C2" s="158"/>
      <c r="D2" s="158"/>
      <c r="E2" s="158"/>
      <c r="F2" s="158"/>
      <c r="G2" s="158"/>
      <c r="H2" s="158"/>
      <c r="I2" s="158"/>
      <c r="J2" s="158"/>
      <c r="K2" s="158"/>
      <c r="L2" s="158"/>
      <c r="M2" s="158"/>
      <c r="N2" s="158"/>
      <c r="O2" s="158"/>
      <c r="P2" s="158"/>
    </row>
    <row r="3" spans="1:16" ht="46.5" customHeight="1">
      <c r="A3" s="159" t="s">
        <v>329</v>
      </c>
      <c r="B3" s="160"/>
      <c r="C3" s="160"/>
      <c r="D3" s="160"/>
      <c r="E3" s="160"/>
      <c r="F3" s="160"/>
      <c r="G3" s="160"/>
      <c r="H3" s="160"/>
      <c r="I3" s="160"/>
      <c r="J3" s="160"/>
      <c r="K3" s="160"/>
      <c r="L3" s="160"/>
      <c r="M3" s="160"/>
      <c r="N3" s="160"/>
      <c r="O3" s="160"/>
      <c r="P3" s="160"/>
    </row>
    <row r="4" spans="1:16" ht="24" customHeight="1">
      <c r="A4" s="161" t="s">
        <v>323</v>
      </c>
      <c r="B4" s="162"/>
      <c r="C4" s="162"/>
      <c r="D4" s="162"/>
      <c r="E4" s="162"/>
      <c r="F4" s="162"/>
      <c r="G4" s="162"/>
      <c r="H4" s="162"/>
      <c r="I4" s="162"/>
      <c r="J4" s="162"/>
      <c r="K4" s="162"/>
      <c r="L4" s="162"/>
      <c r="M4" s="162"/>
      <c r="N4" s="162"/>
      <c r="O4" s="162"/>
      <c r="P4" s="162"/>
    </row>
    <row r="5" spans="1:16" ht="22.5" customHeight="1">
      <c r="A5" s="163" t="s">
        <v>326</v>
      </c>
      <c r="B5" s="162"/>
      <c r="C5" s="162"/>
      <c r="D5" s="162"/>
      <c r="E5" s="162"/>
      <c r="F5" s="162"/>
      <c r="G5" s="162"/>
      <c r="H5" s="162"/>
      <c r="I5" s="162"/>
      <c r="J5" s="162"/>
      <c r="K5" s="162"/>
      <c r="L5" s="162"/>
      <c r="M5" s="162"/>
      <c r="N5" s="162"/>
      <c r="O5" s="162"/>
      <c r="P5" s="162"/>
    </row>
    <row r="6" spans="1:16" ht="22.5" customHeight="1">
      <c r="A6" s="24"/>
      <c r="B6" s="23"/>
      <c r="C6" s="23"/>
      <c r="D6" s="23"/>
      <c r="E6" s="23"/>
      <c r="F6" s="23"/>
      <c r="G6" s="23"/>
      <c r="H6" s="23"/>
      <c r="I6" s="23"/>
      <c r="J6" s="23"/>
      <c r="K6" s="23"/>
      <c r="L6" s="23"/>
      <c r="M6" s="23"/>
      <c r="N6" s="23"/>
      <c r="O6" s="23"/>
      <c r="P6" s="23"/>
    </row>
    <row r="7" spans="1:16" ht="30" customHeight="1">
      <c r="A7" s="153" t="s">
        <v>66</v>
      </c>
      <c r="B7" s="153"/>
      <c r="C7" s="153"/>
      <c r="D7" s="153"/>
      <c r="E7" s="153"/>
      <c r="F7" s="153"/>
      <c r="G7" s="153"/>
      <c r="H7" s="153"/>
      <c r="I7" s="153"/>
      <c r="J7" s="153"/>
      <c r="K7" s="153"/>
      <c r="L7" s="153"/>
      <c r="M7" s="153"/>
      <c r="N7" s="153"/>
      <c r="O7" s="153"/>
      <c r="P7" s="154"/>
    </row>
    <row r="8" spans="1:16" ht="33" customHeight="1">
      <c r="A8" s="164" t="s">
        <v>43</v>
      </c>
      <c r="B8" s="151" t="s">
        <v>44</v>
      </c>
      <c r="C8" s="151"/>
      <c r="D8" s="151"/>
      <c r="E8" s="151" t="s">
        <v>45</v>
      </c>
      <c r="F8" s="151"/>
      <c r="G8" s="151" t="s">
        <v>46</v>
      </c>
      <c r="H8" s="151"/>
      <c r="I8" s="151"/>
      <c r="J8" s="151" t="s">
        <v>30</v>
      </c>
      <c r="K8" s="151"/>
      <c r="L8" s="165" t="s">
        <v>47</v>
      </c>
      <c r="M8" s="152" t="s">
        <v>48</v>
      </c>
      <c r="N8" s="152" t="s">
        <v>49</v>
      </c>
      <c r="O8" s="152" t="s">
        <v>50</v>
      </c>
      <c r="P8" s="155" t="s">
        <v>51</v>
      </c>
    </row>
    <row r="9" spans="1:16" ht="33.75" customHeight="1">
      <c r="A9" s="164"/>
      <c r="B9" s="152" t="s">
        <v>52</v>
      </c>
      <c r="C9" s="152" t="s">
        <v>53</v>
      </c>
      <c r="D9" s="152" t="s">
        <v>54</v>
      </c>
      <c r="E9" s="152" t="s">
        <v>55</v>
      </c>
      <c r="F9" s="152" t="s">
        <v>56</v>
      </c>
      <c r="G9" s="151" t="s">
        <v>57</v>
      </c>
      <c r="H9" s="151"/>
      <c r="I9" s="26" t="s">
        <v>58</v>
      </c>
      <c r="J9" s="151" t="s">
        <v>59</v>
      </c>
      <c r="K9" s="151"/>
      <c r="L9" s="165"/>
      <c r="M9" s="152"/>
      <c r="N9" s="152"/>
      <c r="O9" s="152"/>
      <c r="P9" s="156"/>
    </row>
    <row r="10" spans="1:18" ht="30">
      <c r="A10" s="164"/>
      <c r="B10" s="152"/>
      <c r="C10" s="152"/>
      <c r="D10" s="152"/>
      <c r="E10" s="152"/>
      <c r="F10" s="152"/>
      <c r="G10" s="26" t="s">
        <v>60</v>
      </c>
      <c r="H10" s="26" t="s">
        <v>61</v>
      </c>
      <c r="I10" s="26" t="s">
        <v>62</v>
      </c>
      <c r="J10" s="26" t="s">
        <v>63</v>
      </c>
      <c r="K10" s="26" t="s">
        <v>64</v>
      </c>
      <c r="L10" s="165"/>
      <c r="M10" s="152"/>
      <c r="N10" s="152"/>
      <c r="O10" s="152"/>
      <c r="P10" s="157"/>
      <c r="Q10" s="27"/>
      <c r="R10" s="28"/>
    </row>
    <row r="11" spans="1:16" ht="12.75" customHeight="1">
      <c r="A11" s="22"/>
      <c r="L11" s="22"/>
      <c r="P11" s="22"/>
    </row>
    <row r="12" spans="1:16" ht="24.75" customHeight="1">
      <c r="A12" s="29" t="s">
        <v>122</v>
      </c>
      <c r="B12" s="30">
        <v>664</v>
      </c>
      <c r="C12" s="30">
        <v>470</v>
      </c>
      <c r="D12" s="30">
        <v>395</v>
      </c>
      <c r="E12" s="30" t="s">
        <v>65</v>
      </c>
      <c r="F12" s="30">
        <v>4</v>
      </c>
      <c r="G12" s="30">
        <v>1</v>
      </c>
      <c r="H12" s="30" t="s">
        <v>65</v>
      </c>
      <c r="I12" s="30" t="s">
        <v>65</v>
      </c>
      <c r="J12" s="30">
        <v>2</v>
      </c>
      <c r="K12" s="30" t="s">
        <v>65</v>
      </c>
      <c r="L12" s="31">
        <f>0.664*0.47*0.395</f>
        <v>0.12327160000000001</v>
      </c>
      <c r="M12" s="30"/>
      <c r="N12" s="30">
        <v>1</v>
      </c>
      <c r="O12" s="32" t="s">
        <v>67</v>
      </c>
      <c r="P12" s="33">
        <v>6000</v>
      </c>
    </row>
    <row r="13" spans="1:16" ht="24.75" customHeight="1">
      <c r="A13" s="29" t="s">
        <v>123</v>
      </c>
      <c r="B13" s="30">
        <v>1254</v>
      </c>
      <c r="C13" s="30">
        <v>470</v>
      </c>
      <c r="D13" s="30">
        <v>395</v>
      </c>
      <c r="E13" s="30" t="s">
        <v>65</v>
      </c>
      <c r="F13" s="30">
        <v>4</v>
      </c>
      <c r="G13" s="30">
        <v>2</v>
      </c>
      <c r="H13" s="30" t="s">
        <v>65</v>
      </c>
      <c r="I13" s="30" t="s">
        <v>65</v>
      </c>
      <c r="J13" s="30">
        <v>2</v>
      </c>
      <c r="K13" s="30" t="s">
        <v>65</v>
      </c>
      <c r="L13" s="31">
        <f>1.25*0.47*0.395</f>
        <v>0.23206249999999998</v>
      </c>
      <c r="M13" s="30"/>
      <c r="N13" s="30">
        <v>1</v>
      </c>
      <c r="O13" s="32" t="s">
        <v>68</v>
      </c>
      <c r="P13" s="33">
        <v>11198</v>
      </c>
    </row>
    <row r="14" spans="1:16" ht="24.75" customHeight="1">
      <c r="A14" s="29" t="s">
        <v>124</v>
      </c>
      <c r="B14" s="30">
        <v>1254</v>
      </c>
      <c r="C14" s="30">
        <v>470</v>
      </c>
      <c r="D14" s="30">
        <v>395</v>
      </c>
      <c r="E14" s="30" t="s">
        <v>65</v>
      </c>
      <c r="F14" s="30">
        <v>4</v>
      </c>
      <c r="G14" s="30">
        <v>1</v>
      </c>
      <c r="H14" s="30" t="s">
        <v>65</v>
      </c>
      <c r="I14" s="30" t="s">
        <v>65</v>
      </c>
      <c r="J14" s="30">
        <v>2</v>
      </c>
      <c r="K14" s="30" t="s">
        <v>65</v>
      </c>
      <c r="L14" s="31">
        <v>0.23</v>
      </c>
      <c r="M14" s="30"/>
      <c r="N14" s="30">
        <v>1</v>
      </c>
      <c r="O14" s="32" t="s">
        <v>68</v>
      </c>
      <c r="P14" s="33">
        <v>8662</v>
      </c>
    </row>
    <row r="15" spans="1:16" ht="24.75" customHeight="1">
      <c r="A15" s="29" t="s">
        <v>125</v>
      </c>
      <c r="B15" s="30">
        <v>1850</v>
      </c>
      <c r="C15" s="30">
        <v>880</v>
      </c>
      <c r="D15" s="30">
        <v>390</v>
      </c>
      <c r="E15" s="30" t="s">
        <v>65</v>
      </c>
      <c r="F15" s="30">
        <v>2</v>
      </c>
      <c r="G15" s="30">
        <v>1</v>
      </c>
      <c r="H15" s="30" t="s">
        <v>65</v>
      </c>
      <c r="I15" s="30" t="s">
        <v>65</v>
      </c>
      <c r="J15" s="30">
        <v>1.5</v>
      </c>
      <c r="K15" s="30" t="s">
        <v>65</v>
      </c>
      <c r="L15" s="31">
        <f>1.85*0.88*0.39</f>
        <v>0.63492</v>
      </c>
      <c r="M15" s="30">
        <v>100</v>
      </c>
      <c r="N15" s="30" t="s">
        <v>65</v>
      </c>
      <c r="O15" s="32">
        <v>8</v>
      </c>
      <c r="P15" s="33">
        <v>16490</v>
      </c>
    </row>
  </sheetData>
  <sheetProtection/>
  <mergeCells count="22">
    <mergeCell ref="J8:K8"/>
    <mergeCell ref="L8:L10"/>
    <mergeCell ref="E8:F8"/>
    <mergeCell ref="G8:I8"/>
    <mergeCell ref="A1:P2"/>
    <mergeCell ref="A3:P3"/>
    <mergeCell ref="A4:P4"/>
    <mergeCell ref="A5:P5"/>
    <mergeCell ref="A8:A10"/>
    <mergeCell ref="B8:D8"/>
    <mergeCell ref="M8:M10"/>
    <mergeCell ref="N8:N10"/>
    <mergeCell ref="G9:H9"/>
    <mergeCell ref="J9:K9"/>
    <mergeCell ref="E9:E10"/>
    <mergeCell ref="F9:F10"/>
    <mergeCell ref="A7:P7"/>
    <mergeCell ref="O8:O10"/>
    <mergeCell ref="P8:P10"/>
    <mergeCell ref="B9:B10"/>
    <mergeCell ref="C9:C10"/>
    <mergeCell ref="D9:D10"/>
  </mergeCells>
  <hyperlinks>
    <hyperlink ref="A4" r:id="rId1" display="www.stv.metall-zavod.ru"/>
  </hyperlinks>
  <printOptions/>
  <pageMargins left="0.44" right="0.16" top="0.42" bottom="0.35" header="0.22" footer="0.2"/>
  <pageSetup horizontalDpi="600" verticalDpi="600" orientation="portrait" paperSize="9" scale="78" r:id="rId3"/>
  <headerFooter alignWithMargins="0">
    <oddHeader>&amp;LПрайс действителен с 01.04.2010г.</oddHeader>
    <oddFooter>&amp;C* - Все шкафы данной серии поставляются под заказ</oddFooter>
  </headerFooter>
  <drawing r:id="rId2"/>
</worksheet>
</file>

<file path=xl/worksheets/sheet3.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1">
      <selection activeCell="A3" sqref="A3:P3"/>
    </sheetView>
  </sheetViews>
  <sheetFormatPr defaultColWidth="9.00390625" defaultRowHeight="12.75"/>
  <cols>
    <col min="1" max="1" width="13.25390625" style="38" customWidth="1"/>
    <col min="2" max="7" width="6.75390625" style="22" customWidth="1"/>
    <col min="8" max="8" width="7.25390625" style="22" customWidth="1"/>
    <col min="9" max="9" width="8.75390625" style="22" customWidth="1"/>
    <col min="10" max="11" width="6.75390625" style="22" customWidth="1"/>
    <col min="12" max="12" width="7.875" style="39" customWidth="1"/>
    <col min="13" max="14" width="6.75390625" style="22" customWidth="1"/>
    <col min="15" max="15" width="9.125" style="22" customWidth="1"/>
    <col min="16" max="16" width="13.75390625" style="40" customWidth="1"/>
    <col min="17" max="17" width="25.125" style="21" customWidth="1"/>
    <col min="18" max="18" width="12.875" style="22" customWidth="1"/>
    <col min="19" max="16384" width="9.125" style="22" customWidth="1"/>
  </cols>
  <sheetData>
    <row r="1" spans="1:16" ht="33" customHeight="1">
      <c r="A1" s="177" t="s">
        <v>336</v>
      </c>
      <c r="B1" s="178"/>
      <c r="C1" s="178"/>
      <c r="D1" s="178"/>
      <c r="E1" s="178"/>
      <c r="F1" s="178"/>
      <c r="G1" s="178"/>
      <c r="H1" s="178"/>
      <c r="I1" s="178"/>
      <c r="J1" s="178"/>
      <c r="K1" s="178"/>
      <c r="L1" s="178"/>
      <c r="M1" s="178"/>
      <c r="N1" s="178"/>
      <c r="O1" s="178"/>
      <c r="P1" s="178"/>
    </row>
    <row r="2" spans="1:16" ht="32.25" customHeight="1">
      <c r="A2" s="178"/>
      <c r="B2" s="178"/>
      <c r="C2" s="178"/>
      <c r="D2" s="178"/>
      <c r="E2" s="178"/>
      <c r="F2" s="178"/>
      <c r="G2" s="178"/>
      <c r="H2" s="178"/>
      <c r="I2" s="178"/>
      <c r="J2" s="178"/>
      <c r="K2" s="178"/>
      <c r="L2" s="178"/>
      <c r="M2" s="178"/>
      <c r="N2" s="178"/>
      <c r="O2" s="178"/>
      <c r="P2" s="178"/>
    </row>
    <row r="3" spans="1:16" ht="51" customHeight="1">
      <c r="A3" s="159" t="s">
        <v>328</v>
      </c>
      <c r="B3" s="160"/>
      <c r="C3" s="160"/>
      <c r="D3" s="160"/>
      <c r="E3" s="160"/>
      <c r="F3" s="160"/>
      <c r="G3" s="160"/>
      <c r="H3" s="160"/>
      <c r="I3" s="160"/>
      <c r="J3" s="160"/>
      <c r="K3" s="160"/>
      <c r="L3" s="160"/>
      <c r="M3" s="160"/>
      <c r="N3" s="160"/>
      <c r="O3" s="160"/>
      <c r="P3" s="160"/>
    </row>
    <row r="4" spans="1:16" ht="18.75" customHeight="1">
      <c r="A4" s="161" t="s">
        <v>323</v>
      </c>
      <c r="B4" s="162"/>
      <c r="C4" s="162"/>
      <c r="D4" s="162"/>
      <c r="E4" s="162"/>
      <c r="F4" s="162"/>
      <c r="G4" s="162"/>
      <c r="H4" s="162"/>
      <c r="I4" s="162"/>
      <c r="J4" s="162"/>
      <c r="K4" s="162"/>
      <c r="L4" s="162"/>
      <c r="M4" s="162"/>
      <c r="N4" s="162"/>
      <c r="O4" s="162"/>
      <c r="P4" s="162"/>
    </row>
    <row r="5" spans="1:16" ht="22.5" customHeight="1">
      <c r="A5" s="163" t="s">
        <v>326</v>
      </c>
      <c r="B5" s="162"/>
      <c r="C5" s="162"/>
      <c r="D5" s="162"/>
      <c r="E5" s="162"/>
      <c r="F5" s="162"/>
      <c r="G5" s="162"/>
      <c r="H5" s="162"/>
      <c r="I5" s="162"/>
      <c r="J5" s="162"/>
      <c r="K5" s="162"/>
      <c r="L5" s="162"/>
      <c r="M5" s="162"/>
      <c r="N5" s="162"/>
      <c r="O5" s="162"/>
      <c r="P5" s="162"/>
    </row>
    <row r="6" spans="1:16" ht="9" customHeight="1" thickBot="1">
      <c r="A6" s="24"/>
      <c r="B6" s="23"/>
      <c r="C6" s="23"/>
      <c r="D6" s="23"/>
      <c r="E6" s="23"/>
      <c r="F6" s="23"/>
      <c r="G6" s="23"/>
      <c r="H6" s="23"/>
      <c r="I6" s="23"/>
      <c r="J6" s="23"/>
      <c r="K6" s="23"/>
      <c r="L6" s="23"/>
      <c r="M6" s="23"/>
      <c r="N6" s="23"/>
      <c r="O6" s="23"/>
      <c r="P6" s="23"/>
    </row>
    <row r="7" spans="1:16" ht="33" customHeight="1">
      <c r="A7" s="179" t="s">
        <v>43</v>
      </c>
      <c r="B7" s="167" t="s">
        <v>44</v>
      </c>
      <c r="C7" s="167"/>
      <c r="D7" s="167"/>
      <c r="E7" s="167" t="s">
        <v>45</v>
      </c>
      <c r="F7" s="167"/>
      <c r="G7" s="167" t="s">
        <v>46</v>
      </c>
      <c r="H7" s="167"/>
      <c r="I7" s="167"/>
      <c r="J7" s="167" t="s">
        <v>30</v>
      </c>
      <c r="K7" s="167"/>
      <c r="L7" s="168" t="s">
        <v>47</v>
      </c>
      <c r="M7" s="170" t="s">
        <v>48</v>
      </c>
      <c r="N7" s="170" t="s">
        <v>49</v>
      </c>
      <c r="O7" s="170" t="s">
        <v>50</v>
      </c>
      <c r="P7" s="171" t="s">
        <v>51</v>
      </c>
    </row>
    <row r="8" spans="1:16" ht="33.75" customHeight="1">
      <c r="A8" s="180"/>
      <c r="B8" s="152" t="s">
        <v>52</v>
      </c>
      <c r="C8" s="152" t="s">
        <v>53</v>
      </c>
      <c r="D8" s="152" t="s">
        <v>54</v>
      </c>
      <c r="E8" s="152" t="s">
        <v>55</v>
      </c>
      <c r="F8" s="152" t="s">
        <v>56</v>
      </c>
      <c r="G8" s="151" t="s">
        <v>57</v>
      </c>
      <c r="H8" s="151"/>
      <c r="I8" s="26" t="s">
        <v>58</v>
      </c>
      <c r="J8" s="151" t="s">
        <v>59</v>
      </c>
      <c r="K8" s="151"/>
      <c r="L8" s="165"/>
      <c r="M8" s="152"/>
      <c r="N8" s="152"/>
      <c r="O8" s="152"/>
      <c r="P8" s="172"/>
    </row>
    <row r="9" spans="1:18" ht="30.75" thickBot="1">
      <c r="A9" s="181"/>
      <c r="B9" s="166"/>
      <c r="C9" s="166"/>
      <c r="D9" s="166"/>
      <c r="E9" s="166"/>
      <c r="F9" s="166"/>
      <c r="G9" s="48" t="s">
        <v>60</v>
      </c>
      <c r="H9" s="48" t="s">
        <v>61</v>
      </c>
      <c r="I9" s="48" t="s">
        <v>62</v>
      </c>
      <c r="J9" s="48" t="s">
        <v>63</v>
      </c>
      <c r="K9" s="48" t="s">
        <v>64</v>
      </c>
      <c r="L9" s="169"/>
      <c r="M9" s="166"/>
      <c r="N9" s="166"/>
      <c r="O9" s="166"/>
      <c r="P9" s="173"/>
      <c r="Q9" s="27"/>
      <c r="R9" s="28"/>
    </row>
    <row r="10" spans="1:18" ht="32.25" customHeight="1">
      <c r="A10" s="174" t="s">
        <v>173</v>
      </c>
      <c r="B10" s="174"/>
      <c r="C10" s="174"/>
      <c r="D10" s="174"/>
      <c r="E10" s="174"/>
      <c r="F10" s="174"/>
      <c r="G10" s="174"/>
      <c r="H10" s="174"/>
      <c r="I10" s="174"/>
      <c r="J10" s="174"/>
      <c r="K10" s="174"/>
      <c r="L10" s="174"/>
      <c r="M10" s="174"/>
      <c r="N10" s="174"/>
      <c r="O10" s="174"/>
      <c r="P10" s="174"/>
      <c r="Q10" s="27"/>
      <c r="R10" s="28"/>
    </row>
    <row r="11" spans="1:18" ht="24.75" customHeight="1">
      <c r="A11" s="41" t="s">
        <v>129</v>
      </c>
      <c r="B11" s="42">
        <v>260</v>
      </c>
      <c r="C11" s="42">
        <v>360</v>
      </c>
      <c r="D11" s="43">
        <v>290</v>
      </c>
      <c r="E11" s="44" t="s">
        <v>31</v>
      </c>
      <c r="F11" s="44">
        <v>2</v>
      </c>
      <c r="G11" s="44">
        <v>1</v>
      </c>
      <c r="H11" s="44" t="s">
        <v>31</v>
      </c>
      <c r="I11" s="44" t="s">
        <v>31</v>
      </c>
      <c r="J11" s="44">
        <v>2.5</v>
      </c>
      <c r="K11" s="44" t="s">
        <v>31</v>
      </c>
      <c r="L11" s="45">
        <v>0.03</v>
      </c>
      <c r="M11" s="44">
        <v>16</v>
      </c>
      <c r="N11" s="44" t="s">
        <v>12</v>
      </c>
      <c r="O11" s="46">
        <v>1</v>
      </c>
      <c r="P11" s="47">
        <v>5077</v>
      </c>
      <c r="Q11" s="27"/>
      <c r="R11" s="28"/>
    </row>
    <row r="12" spans="1:18" ht="24.75" customHeight="1">
      <c r="A12" s="25" t="s">
        <v>130</v>
      </c>
      <c r="B12" s="26">
        <v>310</v>
      </c>
      <c r="C12" s="26">
        <v>430</v>
      </c>
      <c r="D12" s="36">
        <v>375</v>
      </c>
      <c r="E12" s="30" t="s">
        <v>31</v>
      </c>
      <c r="F12" s="30">
        <v>2</v>
      </c>
      <c r="G12" s="30">
        <v>1</v>
      </c>
      <c r="H12" s="30" t="s">
        <v>31</v>
      </c>
      <c r="I12" s="30" t="s">
        <v>31</v>
      </c>
      <c r="J12" s="30">
        <v>2.5</v>
      </c>
      <c r="K12" s="30" t="s">
        <v>31</v>
      </c>
      <c r="L12" s="31">
        <v>0.05</v>
      </c>
      <c r="M12" s="30">
        <v>22.5</v>
      </c>
      <c r="N12" s="30" t="s">
        <v>12</v>
      </c>
      <c r="O12" s="32">
        <v>1</v>
      </c>
      <c r="P12" s="33">
        <v>6077</v>
      </c>
      <c r="Q12" s="27"/>
      <c r="R12" s="28"/>
    </row>
    <row r="13" spans="1:18" ht="24.75" customHeight="1">
      <c r="A13" s="25" t="s">
        <v>131</v>
      </c>
      <c r="B13" s="26">
        <v>620</v>
      </c>
      <c r="C13" s="26">
        <v>430</v>
      </c>
      <c r="D13" s="36">
        <v>375</v>
      </c>
      <c r="E13" s="30" t="s">
        <v>31</v>
      </c>
      <c r="F13" s="30">
        <v>2</v>
      </c>
      <c r="G13" s="30">
        <v>1</v>
      </c>
      <c r="H13" s="30" t="s">
        <v>31</v>
      </c>
      <c r="I13" s="30" t="s">
        <v>31</v>
      </c>
      <c r="J13" s="30">
        <v>2.5</v>
      </c>
      <c r="K13" s="30" t="s">
        <v>31</v>
      </c>
      <c r="L13" s="31">
        <v>0.1</v>
      </c>
      <c r="M13" s="30">
        <v>41</v>
      </c>
      <c r="N13" s="30">
        <v>1</v>
      </c>
      <c r="O13" s="32">
        <v>1</v>
      </c>
      <c r="P13" s="33">
        <v>9186</v>
      </c>
      <c r="Q13" s="27"/>
      <c r="R13" s="28"/>
    </row>
    <row r="14" spans="1:18" ht="24.75" customHeight="1">
      <c r="A14" s="25" t="s">
        <v>132</v>
      </c>
      <c r="B14" s="26">
        <v>900</v>
      </c>
      <c r="C14" s="26">
        <v>475</v>
      </c>
      <c r="D14" s="36">
        <v>400</v>
      </c>
      <c r="E14" s="30" t="s">
        <v>31</v>
      </c>
      <c r="F14" s="30">
        <v>2</v>
      </c>
      <c r="G14" s="30">
        <v>1</v>
      </c>
      <c r="H14" s="30" t="s">
        <v>31</v>
      </c>
      <c r="I14" s="30" t="s">
        <v>31</v>
      </c>
      <c r="J14" s="30">
        <v>2.5</v>
      </c>
      <c r="K14" s="30" t="s">
        <v>31</v>
      </c>
      <c r="L14" s="31">
        <v>0.17</v>
      </c>
      <c r="M14" s="30">
        <v>65</v>
      </c>
      <c r="N14" s="30">
        <v>1</v>
      </c>
      <c r="O14" s="32">
        <v>1</v>
      </c>
      <c r="P14" s="33">
        <v>13274</v>
      </c>
      <c r="Q14" s="27"/>
      <c r="R14" s="28"/>
    </row>
    <row r="15" spans="1:18" ht="24.75" customHeight="1">
      <c r="A15" s="25" t="s">
        <v>133</v>
      </c>
      <c r="B15" s="26">
        <v>1200</v>
      </c>
      <c r="C15" s="26">
        <v>475</v>
      </c>
      <c r="D15" s="36">
        <v>400</v>
      </c>
      <c r="E15" s="30" t="s">
        <v>31</v>
      </c>
      <c r="F15" s="30">
        <v>2</v>
      </c>
      <c r="G15" s="30">
        <v>1</v>
      </c>
      <c r="H15" s="30" t="s">
        <v>31</v>
      </c>
      <c r="I15" s="30" t="s">
        <v>31</v>
      </c>
      <c r="J15" s="30">
        <v>2.5</v>
      </c>
      <c r="K15" s="30" t="s">
        <v>31</v>
      </c>
      <c r="L15" s="31">
        <v>0.23</v>
      </c>
      <c r="M15" s="30">
        <v>90</v>
      </c>
      <c r="N15" s="30">
        <v>1</v>
      </c>
      <c r="O15" s="32">
        <v>2</v>
      </c>
      <c r="P15" s="33">
        <v>16718</v>
      </c>
      <c r="Q15" s="27"/>
      <c r="R15" s="28"/>
    </row>
    <row r="16" spans="1:18" ht="31.5" customHeight="1">
      <c r="A16" s="25" t="s">
        <v>134</v>
      </c>
      <c r="B16" s="26">
        <v>1200</v>
      </c>
      <c r="C16" s="26">
        <v>475</v>
      </c>
      <c r="D16" s="36">
        <v>400</v>
      </c>
      <c r="E16" s="30" t="s">
        <v>31</v>
      </c>
      <c r="F16" s="30">
        <v>2</v>
      </c>
      <c r="G16" s="30">
        <v>2</v>
      </c>
      <c r="H16" s="30" t="s">
        <v>31</v>
      </c>
      <c r="I16" s="30" t="s">
        <v>31</v>
      </c>
      <c r="J16" s="30">
        <v>2.5</v>
      </c>
      <c r="K16" s="30" t="s">
        <v>31</v>
      </c>
      <c r="L16" s="31">
        <v>0.23</v>
      </c>
      <c r="M16" s="30">
        <v>93</v>
      </c>
      <c r="N16" s="30">
        <v>1</v>
      </c>
      <c r="O16" s="32">
        <v>2</v>
      </c>
      <c r="P16" s="33">
        <v>17875</v>
      </c>
      <c r="Q16" s="27"/>
      <c r="R16" s="28"/>
    </row>
    <row r="17" spans="1:18" ht="24" customHeight="1">
      <c r="A17" s="175" t="s">
        <v>137</v>
      </c>
      <c r="B17" s="175"/>
      <c r="C17" s="175"/>
      <c r="D17" s="175"/>
      <c r="E17" s="175"/>
      <c r="F17" s="175"/>
      <c r="G17" s="175"/>
      <c r="H17" s="175"/>
      <c r="I17" s="175"/>
      <c r="J17" s="175"/>
      <c r="K17" s="175"/>
      <c r="L17" s="175"/>
      <c r="M17" s="175"/>
      <c r="N17" s="175"/>
      <c r="O17" s="175"/>
      <c r="P17" s="176"/>
      <c r="Q17" s="27"/>
      <c r="R17" s="28"/>
    </row>
    <row r="18" spans="1:16" ht="24.75" customHeight="1">
      <c r="A18" s="25" t="s">
        <v>69</v>
      </c>
      <c r="B18" s="26">
        <v>645</v>
      </c>
      <c r="C18" s="26">
        <v>450</v>
      </c>
      <c r="D18" s="26">
        <v>395</v>
      </c>
      <c r="E18" s="26">
        <v>4</v>
      </c>
      <c r="F18" s="26" t="s">
        <v>65</v>
      </c>
      <c r="G18" s="26">
        <v>1</v>
      </c>
      <c r="H18" s="26" t="s">
        <v>65</v>
      </c>
      <c r="I18" s="26" t="s">
        <v>65</v>
      </c>
      <c r="J18" s="26">
        <v>2</v>
      </c>
      <c r="K18" s="26">
        <v>1.5</v>
      </c>
      <c r="L18" s="55">
        <f>0.645*0.45*0.395</f>
        <v>0.11464875000000001</v>
      </c>
      <c r="M18" s="26" t="s">
        <v>70</v>
      </c>
      <c r="N18" s="26" t="s">
        <v>65</v>
      </c>
      <c r="O18" s="26">
        <v>1</v>
      </c>
      <c r="P18" s="33">
        <v>10502</v>
      </c>
    </row>
    <row r="19" spans="1:16" ht="24.75" customHeight="1">
      <c r="A19" s="25" t="s">
        <v>71</v>
      </c>
      <c r="B19" s="26">
        <v>645</v>
      </c>
      <c r="C19" s="26">
        <v>450</v>
      </c>
      <c r="D19" s="26">
        <v>395</v>
      </c>
      <c r="E19" s="26">
        <v>4</v>
      </c>
      <c r="F19" s="26" t="s">
        <v>65</v>
      </c>
      <c r="G19" s="26">
        <v>1</v>
      </c>
      <c r="H19" s="26" t="s">
        <v>65</v>
      </c>
      <c r="I19" s="26" t="s">
        <v>65</v>
      </c>
      <c r="J19" s="26">
        <v>2</v>
      </c>
      <c r="K19" s="26">
        <v>1.5</v>
      </c>
      <c r="L19" s="55">
        <v>0.11</v>
      </c>
      <c r="M19" s="26" t="s">
        <v>72</v>
      </c>
      <c r="N19" s="26">
        <v>1</v>
      </c>
      <c r="O19" s="26">
        <v>1</v>
      </c>
      <c r="P19" s="33">
        <v>11195</v>
      </c>
    </row>
    <row r="20" spans="1:16" ht="24.75" customHeight="1">
      <c r="A20" s="25" t="s">
        <v>73</v>
      </c>
      <c r="B20" s="26">
        <v>645</v>
      </c>
      <c r="C20" s="26">
        <v>450</v>
      </c>
      <c r="D20" s="26">
        <v>395</v>
      </c>
      <c r="E20" s="26">
        <v>4</v>
      </c>
      <c r="F20" s="26" t="s">
        <v>65</v>
      </c>
      <c r="G20" s="26">
        <v>1</v>
      </c>
      <c r="H20" s="26" t="s">
        <v>65</v>
      </c>
      <c r="I20" s="26">
        <v>1</v>
      </c>
      <c r="J20" s="26">
        <v>2</v>
      </c>
      <c r="K20" s="26">
        <v>1.5</v>
      </c>
      <c r="L20" s="55">
        <v>0.11</v>
      </c>
      <c r="M20" s="26" t="s">
        <v>72</v>
      </c>
      <c r="N20" s="26">
        <v>1</v>
      </c>
      <c r="O20" s="26">
        <v>1</v>
      </c>
      <c r="P20" s="33">
        <v>17204</v>
      </c>
    </row>
    <row r="21" spans="1:16" ht="24.75" customHeight="1">
      <c r="A21" s="25" t="s">
        <v>74</v>
      </c>
      <c r="B21" s="26">
        <v>745</v>
      </c>
      <c r="C21" s="26">
        <v>500</v>
      </c>
      <c r="D21" s="26">
        <v>445</v>
      </c>
      <c r="E21" s="26">
        <v>6</v>
      </c>
      <c r="F21" s="26" t="s">
        <v>65</v>
      </c>
      <c r="G21" s="26">
        <v>1</v>
      </c>
      <c r="H21" s="26" t="s">
        <v>65</v>
      </c>
      <c r="I21" s="26" t="s">
        <v>65</v>
      </c>
      <c r="J21" s="26">
        <v>2</v>
      </c>
      <c r="K21" s="26">
        <v>1.5</v>
      </c>
      <c r="L21" s="55">
        <f>0.745*0.5*0.445</f>
        <v>0.1657625</v>
      </c>
      <c r="M21" s="26" t="s">
        <v>75</v>
      </c>
      <c r="N21" s="26">
        <v>1</v>
      </c>
      <c r="O21" s="26">
        <v>1</v>
      </c>
      <c r="P21" s="33">
        <v>12690</v>
      </c>
    </row>
    <row r="22" spans="1:16" ht="24.75" customHeight="1">
      <c r="A22" s="25" t="s">
        <v>76</v>
      </c>
      <c r="B22" s="26">
        <v>745</v>
      </c>
      <c r="C22" s="26">
        <v>500</v>
      </c>
      <c r="D22" s="26">
        <v>445</v>
      </c>
      <c r="E22" s="26">
        <v>6</v>
      </c>
      <c r="F22" s="26" t="s">
        <v>65</v>
      </c>
      <c r="G22" s="26">
        <v>1</v>
      </c>
      <c r="H22" s="26" t="s">
        <v>65</v>
      </c>
      <c r="I22" s="26">
        <v>1</v>
      </c>
      <c r="J22" s="26">
        <v>2</v>
      </c>
      <c r="K22" s="26">
        <v>1.5</v>
      </c>
      <c r="L22" s="55">
        <v>0.17</v>
      </c>
      <c r="M22" s="26" t="s">
        <v>75</v>
      </c>
      <c r="N22" s="26">
        <v>1</v>
      </c>
      <c r="O22" s="26">
        <v>1</v>
      </c>
      <c r="P22" s="33">
        <v>18567</v>
      </c>
    </row>
    <row r="23" spans="1:16" ht="24.75" customHeight="1">
      <c r="A23" s="25" t="s">
        <v>77</v>
      </c>
      <c r="B23" s="26">
        <v>945</v>
      </c>
      <c r="C23" s="26">
        <v>500</v>
      </c>
      <c r="D23" s="26">
        <v>445</v>
      </c>
      <c r="E23" s="26">
        <v>8</v>
      </c>
      <c r="F23" s="26" t="s">
        <v>65</v>
      </c>
      <c r="G23" s="26">
        <v>1</v>
      </c>
      <c r="H23" s="26" t="s">
        <v>65</v>
      </c>
      <c r="I23" s="26" t="s">
        <v>65</v>
      </c>
      <c r="J23" s="26">
        <v>2</v>
      </c>
      <c r="K23" s="26">
        <v>1.5</v>
      </c>
      <c r="L23" s="55">
        <v>0.21</v>
      </c>
      <c r="M23" s="26" t="s">
        <v>78</v>
      </c>
      <c r="N23" s="26">
        <v>1</v>
      </c>
      <c r="O23" s="26">
        <v>1</v>
      </c>
      <c r="P23" s="33">
        <v>16992</v>
      </c>
    </row>
    <row r="24" spans="1:16" ht="24.75" customHeight="1">
      <c r="A24" s="25" t="s">
        <v>79</v>
      </c>
      <c r="B24" s="26">
        <v>945</v>
      </c>
      <c r="C24" s="26">
        <v>500</v>
      </c>
      <c r="D24" s="26">
        <v>445</v>
      </c>
      <c r="E24" s="26">
        <v>8</v>
      </c>
      <c r="F24" s="26" t="s">
        <v>65</v>
      </c>
      <c r="G24" s="26">
        <v>1</v>
      </c>
      <c r="H24" s="26" t="s">
        <v>65</v>
      </c>
      <c r="I24" s="26">
        <v>1</v>
      </c>
      <c r="J24" s="26">
        <v>2</v>
      </c>
      <c r="K24" s="26">
        <v>1.5</v>
      </c>
      <c r="L24" s="55">
        <v>0.21</v>
      </c>
      <c r="M24" s="26" t="s">
        <v>78</v>
      </c>
      <c r="N24" s="26">
        <v>1</v>
      </c>
      <c r="O24" s="26">
        <v>1</v>
      </c>
      <c r="P24" s="33">
        <v>22738</v>
      </c>
    </row>
    <row r="25" spans="1:16" ht="24.75" customHeight="1">
      <c r="A25" s="25" t="s">
        <v>80</v>
      </c>
      <c r="B25" s="26">
        <v>1210</v>
      </c>
      <c r="C25" s="26">
        <v>450</v>
      </c>
      <c r="D25" s="26">
        <v>395</v>
      </c>
      <c r="E25" s="26">
        <v>8</v>
      </c>
      <c r="F25" s="26" t="s">
        <v>65</v>
      </c>
      <c r="G25" s="26">
        <v>2</v>
      </c>
      <c r="H25" s="26" t="s">
        <v>65</v>
      </c>
      <c r="I25" s="26" t="s">
        <v>65</v>
      </c>
      <c r="J25" s="26">
        <v>2</v>
      </c>
      <c r="K25" s="26">
        <v>1.5</v>
      </c>
      <c r="L25" s="55">
        <f>1.21*0.45*0.395</f>
        <v>0.2150775</v>
      </c>
      <c r="M25" s="26" t="s">
        <v>81</v>
      </c>
      <c r="N25" s="26">
        <v>1</v>
      </c>
      <c r="O25" s="26">
        <v>2</v>
      </c>
      <c r="P25" s="33">
        <v>20940</v>
      </c>
    </row>
    <row r="26" spans="1:16" ht="24.75" customHeight="1">
      <c r="A26" s="25" t="s">
        <v>82</v>
      </c>
      <c r="B26" s="26">
        <v>1210</v>
      </c>
      <c r="C26" s="26">
        <v>450</v>
      </c>
      <c r="D26" s="26">
        <v>395</v>
      </c>
      <c r="E26" s="26">
        <v>8</v>
      </c>
      <c r="F26" s="26" t="s">
        <v>65</v>
      </c>
      <c r="G26" s="26">
        <v>2</v>
      </c>
      <c r="H26" s="26" t="s">
        <v>65</v>
      </c>
      <c r="I26" s="26">
        <v>2</v>
      </c>
      <c r="J26" s="26">
        <v>2</v>
      </c>
      <c r="K26" s="26">
        <v>1.5</v>
      </c>
      <c r="L26" s="55">
        <v>0.22</v>
      </c>
      <c r="M26" s="26" t="s">
        <v>81</v>
      </c>
      <c r="N26" s="26">
        <v>1</v>
      </c>
      <c r="O26" s="26">
        <v>2</v>
      </c>
      <c r="P26" s="33">
        <v>33413</v>
      </c>
    </row>
    <row r="27" spans="1:16" ht="24.75" customHeight="1">
      <c r="A27" s="25" t="s">
        <v>83</v>
      </c>
      <c r="B27" s="26">
        <v>1400</v>
      </c>
      <c r="C27" s="26">
        <v>500</v>
      </c>
      <c r="D27" s="26">
        <v>445</v>
      </c>
      <c r="E27" s="26">
        <v>12</v>
      </c>
      <c r="F27" s="26" t="s">
        <v>65</v>
      </c>
      <c r="G27" s="26">
        <v>2</v>
      </c>
      <c r="H27" s="26" t="s">
        <v>65</v>
      </c>
      <c r="I27" s="26" t="s">
        <v>65</v>
      </c>
      <c r="J27" s="26">
        <v>2</v>
      </c>
      <c r="K27" s="26">
        <v>1.5</v>
      </c>
      <c r="L27" s="55">
        <f>1.4*0.5*0.445</f>
        <v>0.3115</v>
      </c>
      <c r="M27" s="26" t="s">
        <v>84</v>
      </c>
      <c r="N27" s="26">
        <v>1</v>
      </c>
      <c r="O27" s="26">
        <v>2</v>
      </c>
      <c r="P27" s="33">
        <v>23245</v>
      </c>
    </row>
    <row r="28" spans="1:16" ht="24.75" customHeight="1">
      <c r="A28" s="25" t="s">
        <v>85</v>
      </c>
      <c r="B28" s="26">
        <v>1400</v>
      </c>
      <c r="C28" s="26">
        <v>500</v>
      </c>
      <c r="D28" s="26">
        <v>445</v>
      </c>
      <c r="E28" s="26">
        <v>12</v>
      </c>
      <c r="F28" s="26" t="s">
        <v>65</v>
      </c>
      <c r="G28" s="26">
        <v>2</v>
      </c>
      <c r="H28" s="26" t="s">
        <v>65</v>
      </c>
      <c r="I28" s="26">
        <v>2</v>
      </c>
      <c r="J28" s="26">
        <v>2</v>
      </c>
      <c r="K28" s="26">
        <v>1.5</v>
      </c>
      <c r="L28" s="55">
        <v>0.31</v>
      </c>
      <c r="M28" s="26" t="s">
        <v>84</v>
      </c>
      <c r="N28" s="26">
        <v>1</v>
      </c>
      <c r="O28" s="26">
        <v>2</v>
      </c>
      <c r="P28" s="33">
        <v>35362</v>
      </c>
    </row>
    <row r="29" spans="1:16" ht="24.75" customHeight="1">
      <c r="A29" s="25" t="s">
        <v>86</v>
      </c>
      <c r="B29" s="26">
        <v>360</v>
      </c>
      <c r="C29" s="26">
        <v>450</v>
      </c>
      <c r="D29" s="26">
        <v>395</v>
      </c>
      <c r="E29" s="26">
        <v>2</v>
      </c>
      <c r="F29" s="26" t="s">
        <v>65</v>
      </c>
      <c r="G29" s="26" t="s">
        <v>65</v>
      </c>
      <c r="H29" s="26">
        <v>1</v>
      </c>
      <c r="I29" s="26" t="s">
        <v>65</v>
      </c>
      <c r="J29" s="26">
        <v>2</v>
      </c>
      <c r="K29" s="26">
        <v>1.5</v>
      </c>
      <c r="L29" s="55">
        <f>0.36*0.45*0.395</f>
        <v>0.06399</v>
      </c>
      <c r="M29" s="26" t="s">
        <v>87</v>
      </c>
      <c r="N29" s="26" t="s">
        <v>65</v>
      </c>
      <c r="O29" s="26">
        <v>1</v>
      </c>
      <c r="P29" s="33">
        <v>16576</v>
      </c>
    </row>
    <row r="30" spans="1:16" ht="24.75" customHeight="1">
      <c r="A30" s="25" t="s">
        <v>88</v>
      </c>
      <c r="B30" s="26">
        <v>645</v>
      </c>
      <c r="C30" s="26">
        <v>450</v>
      </c>
      <c r="D30" s="26">
        <v>395</v>
      </c>
      <c r="E30" s="26">
        <v>3</v>
      </c>
      <c r="F30" s="26" t="s">
        <v>65</v>
      </c>
      <c r="G30" s="26" t="s">
        <v>65</v>
      </c>
      <c r="H30" s="26">
        <v>1</v>
      </c>
      <c r="I30" s="26" t="s">
        <v>65</v>
      </c>
      <c r="J30" s="26">
        <v>2</v>
      </c>
      <c r="K30" s="26">
        <v>1.5</v>
      </c>
      <c r="L30" s="55">
        <v>0.11</v>
      </c>
      <c r="M30" s="26" t="s">
        <v>72</v>
      </c>
      <c r="N30" s="26">
        <v>1</v>
      </c>
      <c r="O30" s="26">
        <v>1</v>
      </c>
      <c r="P30" s="33">
        <v>19217</v>
      </c>
    </row>
    <row r="31" spans="1:16" ht="24.75" customHeight="1">
      <c r="A31" s="25" t="s">
        <v>89</v>
      </c>
      <c r="B31" s="26">
        <v>360</v>
      </c>
      <c r="C31" s="26">
        <v>450</v>
      </c>
      <c r="D31" s="26">
        <v>395</v>
      </c>
      <c r="E31" s="26">
        <v>2</v>
      </c>
      <c r="F31" s="26" t="s">
        <v>65</v>
      </c>
      <c r="G31" s="26">
        <v>1</v>
      </c>
      <c r="H31" s="26" t="s">
        <v>65</v>
      </c>
      <c r="I31" s="26" t="s">
        <v>65</v>
      </c>
      <c r="J31" s="26">
        <v>2</v>
      </c>
      <c r="K31" s="26">
        <v>1.5</v>
      </c>
      <c r="L31" s="55">
        <v>0.06</v>
      </c>
      <c r="M31" s="26" t="s">
        <v>87</v>
      </c>
      <c r="N31" s="26" t="s">
        <v>65</v>
      </c>
      <c r="O31" s="26">
        <v>1</v>
      </c>
      <c r="P31" s="33">
        <v>8123</v>
      </c>
    </row>
    <row r="32" spans="1:16" ht="24.75" customHeight="1">
      <c r="A32" s="25" t="s">
        <v>90</v>
      </c>
      <c r="B32" s="26">
        <v>360</v>
      </c>
      <c r="C32" s="26">
        <v>450</v>
      </c>
      <c r="D32" s="26">
        <v>395</v>
      </c>
      <c r="E32" s="26">
        <v>2</v>
      </c>
      <c r="F32" s="26" t="s">
        <v>65</v>
      </c>
      <c r="G32" s="26">
        <v>1</v>
      </c>
      <c r="H32" s="26" t="s">
        <v>65</v>
      </c>
      <c r="I32" s="26" t="s">
        <v>65</v>
      </c>
      <c r="J32" s="26">
        <v>2</v>
      </c>
      <c r="K32" s="26">
        <v>1.5</v>
      </c>
      <c r="L32" s="55">
        <v>0.06</v>
      </c>
      <c r="M32" s="26" t="s">
        <v>87</v>
      </c>
      <c r="N32" s="26">
        <v>1</v>
      </c>
      <c r="O32" s="26">
        <v>1</v>
      </c>
      <c r="P32" s="33">
        <v>8444</v>
      </c>
    </row>
    <row r="33" spans="1:18" ht="24.75" customHeight="1">
      <c r="A33" s="25" t="s">
        <v>91</v>
      </c>
      <c r="B33" s="26">
        <v>1245</v>
      </c>
      <c r="C33" s="26">
        <v>500</v>
      </c>
      <c r="D33" s="26">
        <v>445</v>
      </c>
      <c r="E33" s="26">
        <v>4</v>
      </c>
      <c r="F33" s="26" t="s">
        <v>65</v>
      </c>
      <c r="G33" s="26">
        <v>1</v>
      </c>
      <c r="H33" s="26" t="s">
        <v>31</v>
      </c>
      <c r="I33" s="26" t="s">
        <v>65</v>
      </c>
      <c r="J33" s="26">
        <v>2</v>
      </c>
      <c r="K33" s="26">
        <v>1.5</v>
      </c>
      <c r="L33" s="55">
        <f>1.25*0.5*0.445</f>
        <v>0.278125</v>
      </c>
      <c r="M33" s="26" t="s">
        <v>92</v>
      </c>
      <c r="N33" s="26">
        <v>1</v>
      </c>
      <c r="O33" s="26">
        <v>2</v>
      </c>
      <c r="P33" s="33">
        <v>18683</v>
      </c>
      <c r="R33" s="35"/>
    </row>
    <row r="34" spans="1:16" ht="24.75" customHeight="1">
      <c r="A34" s="25" t="s">
        <v>93</v>
      </c>
      <c r="B34" s="26">
        <v>1245</v>
      </c>
      <c r="C34" s="26">
        <v>500</v>
      </c>
      <c r="D34" s="26">
        <v>445</v>
      </c>
      <c r="E34" s="26">
        <v>4</v>
      </c>
      <c r="F34" s="26" t="s">
        <v>65</v>
      </c>
      <c r="G34" s="26">
        <v>1</v>
      </c>
      <c r="H34" s="26" t="s">
        <v>65</v>
      </c>
      <c r="I34" s="26">
        <v>1</v>
      </c>
      <c r="J34" s="26">
        <v>2</v>
      </c>
      <c r="K34" s="26">
        <v>1.5</v>
      </c>
      <c r="L34" s="55">
        <v>0.28</v>
      </c>
      <c r="M34" s="26" t="s">
        <v>92</v>
      </c>
      <c r="N34" s="26">
        <v>1</v>
      </c>
      <c r="O34" s="26">
        <v>2</v>
      </c>
      <c r="P34" s="33">
        <v>24814</v>
      </c>
    </row>
  </sheetData>
  <sheetProtection/>
  <mergeCells count="23">
    <mergeCell ref="A10:P10"/>
    <mergeCell ref="A17:P17"/>
    <mergeCell ref="A1:P2"/>
    <mergeCell ref="A3:P3"/>
    <mergeCell ref="A4:P4"/>
    <mergeCell ref="A5:P5"/>
    <mergeCell ref="A7:A9"/>
    <mergeCell ref="B7:D7"/>
    <mergeCell ref="E7:F7"/>
    <mergeCell ref="G7:I7"/>
    <mergeCell ref="J7:K7"/>
    <mergeCell ref="L7:L9"/>
    <mergeCell ref="M7:M9"/>
    <mergeCell ref="N7:N9"/>
    <mergeCell ref="O7:O9"/>
    <mergeCell ref="P7:P9"/>
    <mergeCell ref="J8:K8"/>
    <mergeCell ref="B8:B9"/>
    <mergeCell ref="C8:C9"/>
    <mergeCell ref="D8:D9"/>
    <mergeCell ref="E8:E9"/>
    <mergeCell ref="F8:F9"/>
    <mergeCell ref="G8:H8"/>
  </mergeCells>
  <hyperlinks>
    <hyperlink ref="A4" r:id="rId1" display="www.stv.metall-zavod.ru"/>
  </hyperlinks>
  <printOptions/>
  <pageMargins left="0.38" right="0.24" top="0.37" bottom="0.38" header="0.2" footer="0.18"/>
  <pageSetup horizontalDpi="600" verticalDpi="600" orientation="portrait" paperSize="9" scale="78" r:id="rId3"/>
  <headerFooter alignWithMargins="0">
    <oddHeader>&amp;LПрайс действителен с 01.04.2010г</oddHeader>
    <oddFooter>&amp;CВсе шкафы производятся и поставляются под заказ.</oddFooter>
  </headerFooter>
  <drawing r:id="rId2"/>
</worksheet>
</file>

<file path=xl/worksheets/sheet4.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1">
      <selection activeCell="A3" sqref="A3:P3"/>
    </sheetView>
  </sheetViews>
  <sheetFormatPr defaultColWidth="9.00390625" defaultRowHeight="12.75"/>
  <cols>
    <col min="1" max="1" width="15.00390625" style="38" customWidth="1"/>
    <col min="2" max="7" width="6.75390625" style="22" customWidth="1"/>
    <col min="8" max="8" width="7.25390625" style="22" customWidth="1"/>
    <col min="9" max="9" width="8.75390625" style="22" customWidth="1"/>
    <col min="10" max="11" width="6.75390625" style="22" customWidth="1"/>
    <col min="12" max="12" width="7.875" style="39" customWidth="1"/>
    <col min="13" max="14" width="6.75390625" style="22" customWidth="1"/>
    <col min="15" max="15" width="9.125" style="22" customWidth="1"/>
    <col min="16" max="16" width="13.75390625" style="40" customWidth="1"/>
    <col min="17" max="17" width="25.125" style="21" customWidth="1"/>
    <col min="18" max="18" width="12.875" style="22" customWidth="1"/>
    <col min="19" max="16384" width="9.125" style="22" customWidth="1"/>
  </cols>
  <sheetData>
    <row r="1" spans="1:16" ht="33" customHeight="1">
      <c r="A1" s="178" t="s">
        <v>335</v>
      </c>
      <c r="B1" s="178"/>
      <c r="C1" s="178"/>
      <c r="D1" s="178"/>
      <c r="E1" s="178"/>
      <c r="F1" s="178"/>
      <c r="G1" s="178"/>
      <c r="H1" s="178"/>
      <c r="I1" s="178"/>
      <c r="J1" s="178"/>
      <c r="K1" s="178"/>
      <c r="L1" s="178"/>
      <c r="M1" s="178"/>
      <c r="N1" s="178"/>
      <c r="O1" s="178"/>
      <c r="P1" s="178"/>
    </row>
    <row r="2" spans="1:16" ht="32.25" customHeight="1">
      <c r="A2" s="178"/>
      <c r="B2" s="178"/>
      <c r="C2" s="178"/>
      <c r="D2" s="178"/>
      <c r="E2" s="178"/>
      <c r="F2" s="178"/>
      <c r="G2" s="178"/>
      <c r="H2" s="178"/>
      <c r="I2" s="178"/>
      <c r="J2" s="178"/>
      <c r="K2" s="178"/>
      <c r="L2" s="178"/>
      <c r="M2" s="178"/>
      <c r="N2" s="178"/>
      <c r="O2" s="178"/>
      <c r="P2" s="178"/>
    </row>
    <row r="3" spans="1:16" ht="54" customHeight="1">
      <c r="A3" s="182" t="s">
        <v>325</v>
      </c>
      <c r="B3" s="183"/>
      <c r="C3" s="183"/>
      <c r="D3" s="183"/>
      <c r="E3" s="183"/>
      <c r="F3" s="183"/>
      <c r="G3" s="183"/>
      <c r="H3" s="183"/>
      <c r="I3" s="183"/>
      <c r="J3" s="183"/>
      <c r="K3" s="183"/>
      <c r="L3" s="183"/>
      <c r="M3" s="183"/>
      <c r="N3" s="183"/>
      <c r="O3" s="183"/>
      <c r="P3" s="183"/>
    </row>
    <row r="4" spans="1:16" ht="20.25" customHeight="1">
      <c r="A4" s="161" t="s">
        <v>323</v>
      </c>
      <c r="B4" s="162"/>
      <c r="C4" s="162"/>
      <c r="D4" s="162"/>
      <c r="E4" s="162"/>
      <c r="F4" s="162"/>
      <c r="G4" s="162"/>
      <c r="H4" s="162"/>
      <c r="I4" s="162"/>
      <c r="J4" s="162"/>
      <c r="K4" s="162"/>
      <c r="L4" s="162"/>
      <c r="M4" s="162"/>
      <c r="N4" s="162"/>
      <c r="O4" s="162"/>
      <c r="P4" s="162"/>
    </row>
    <row r="5" spans="1:16" ht="19.5" customHeight="1">
      <c r="A5" s="163" t="s">
        <v>326</v>
      </c>
      <c r="B5" s="162"/>
      <c r="C5" s="162"/>
      <c r="D5" s="162"/>
      <c r="E5" s="162"/>
      <c r="F5" s="162"/>
      <c r="G5" s="162"/>
      <c r="H5" s="162"/>
      <c r="I5" s="162"/>
      <c r="J5" s="162"/>
      <c r="K5" s="162"/>
      <c r="L5" s="162"/>
      <c r="M5" s="162"/>
      <c r="N5" s="162"/>
      <c r="O5" s="162"/>
      <c r="P5" s="162"/>
    </row>
    <row r="6" spans="1:16" ht="9.75" customHeight="1" thickBot="1">
      <c r="A6" s="24"/>
      <c r="B6" s="23"/>
      <c r="C6" s="23"/>
      <c r="D6" s="23"/>
      <c r="E6" s="23"/>
      <c r="F6" s="23"/>
      <c r="G6" s="23"/>
      <c r="H6" s="23"/>
      <c r="I6" s="23"/>
      <c r="J6" s="23"/>
      <c r="K6" s="23"/>
      <c r="L6" s="23"/>
      <c r="M6" s="23"/>
      <c r="N6" s="23"/>
      <c r="O6" s="23"/>
      <c r="P6" s="23"/>
    </row>
    <row r="7" spans="1:16" ht="33" customHeight="1">
      <c r="A7" s="179" t="s">
        <v>43</v>
      </c>
      <c r="B7" s="167" t="s">
        <v>44</v>
      </c>
      <c r="C7" s="167"/>
      <c r="D7" s="167"/>
      <c r="E7" s="167" t="s">
        <v>45</v>
      </c>
      <c r="F7" s="167"/>
      <c r="G7" s="167" t="s">
        <v>46</v>
      </c>
      <c r="H7" s="167"/>
      <c r="I7" s="167"/>
      <c r="J7" s="167" t="s">
        <v>30</v>
      </c>
      <c r="K7" s="167"/>
      <c r="L7" s="168" t="s">
        <v>47</v>
      </c>
      <c r="M7" s="170" t="s">
        <v>48</v>
      </c>
      <c r="N7" s="170" t="s">
        <v>49</v>
      </c>
      <c r="O7" s="170" t="s">
        <v>50</v>
      </c>
      <c r="P7" s="171" t="s">
        <v>51</v>
      </c>
    </row>
    <row r="8" spans="1:16" ht="33.75" customHeight="1">
      <c r="A8" s="180"/>
      <c r="B8" s="152" t="s">
        <v>52</v>
      </c>
      <c r="C8" s="152" t="s">
        <v>53</v>
      </c>
      <c r="D8" s="152" t="s">
        <v>54</v>
      </c>
      <c r="E8" s="152" t="s">
        <v>55</v>
      </c>
      <c r="F8" s="152" t="s">
        <v>56</v>
      </c>
      <c r="G8" s="151" t="s">
        <v>57</v>
      </c>
      <c r="H8" s="151"/>
      <c r="I8" s="26" t="s">
        <v>58</v>
      </c>
      <c r="J8" s="151" t="s">
        <v>59</v>
      </c>
      <c r="K8" s="151"/>
      <c r="L8" s="165"/>
      <c r="M8" s="152"/>
      <c r="N8" s="152"/>
      <c r="O8" s="152"/>
      <c r="P8" s="172"/>
    </row>
    <row r="9" spans="1:18" ht="30.75" thickBot="1">
      <c r="A9" s="181"/>
      <c r="B9" s="166"/>
      <c r="C9" s="166"/>
      <c r="D9" s="166"/>
      <c r="E9" s="166"/>
      <c r="F9" s="166"/>
      <c r="G9" s="48" t="s">
        <v>60</v>
      </c>
      <c r="H9" s="48" t="s">
        <v>61</v>
      </c>
      <c r="I9" s="48" t="s">
        <v>62</v>
      </c>
      <c r="J9" s="48" t="s">
        <v>63</v>
      </c>
      <c r="K9" s="48" t="s">
        <v>64</v>
      </c>
      <c r="L9" s="169"/>
      <c r="M9" s="166"/>
      <c r="N9" s="166"/>
      <c r="O9" s="166"/>
      <c r="P9" s="173"/>
      <c r="Q9" s="27"/>
      <c r="R9" s="28"/>
    </row>
    <row r="10" spans="1:16" ht="81" customHeight="1">
      <c r="A10" s="175" t="s">
        <v>126</v>
      </c>
      <c r="B10" s="175"/>
      <c r="C10" s="175"/>
      <c r="D10" s="175"/>
      <c r="E10" s="175"/>
      <c r="F10" s="175"/>
      <c r="G10" s="175"/>
      <c r="H10" s="175"/>
      <c r="I10" s="175"/>
      <c r="J10" s="175"/>
      <c r="K10" s="175"/>
      <c r="L10" s="175"/>
      <c r="M10" s="175"/>
      <c r="N10" s="175"/>
      <c r="O10" s="175"/>
      <c r="P10" s="176"/>
    </row>
    <row r="11" spans="1:16" ht="24.75" customHeight="1">
      <c r="A11" s="34" t="s">
        <v>94</v>
      </c>
      <c r="B11" s="30">
        <v>645</v>
      </c>
      <c r="C11" s="30">
        <v>450</v>
      </c>
      <c r="D11" s="30">
        <v>395</v>
      </c>
      <c r="E11" s="30" t="s">
        <v>65</v>
      </c>
      <c r="F11" s="30">
        <v>5</v>
      </c>
      <c r="G11" s="30">
        <v>1</v>
      </c>
      <c r="H11" s="30" t="s">
        <v>65</v>
      </c>
      <c r="I11" s="30" t="s">
        <v>65</v>
      </c>
      <c r="J11" s="30">
        <v>2</v>
      </c>
      <c r="K11" s="30">
        <v>1.5</v>
      </c>
      <c r="L11" s="31">
        <v>0.11</v>
      </c>
      <c r="M11" s="30" t="s">
        <v>72</v>
      </c>
      <c r="N11" s="30">
        <v>1</v>
      </c>
      <c r="O11" s="32">
        <v>1</v>
      </c>
      <c r="P11" s="33">
        <v>13938</v>
      </c>
    </row>
    <row r="12" spans="1:16" ht="24.75" customHeight="1">
      <c r="A12" s="34" t="s">
        <v>95</v>
      </c>
      <c r="B12" s="30">
        <v>745</v>
      </c>
      <c r="C12" s="30">
        <v>500</v>
      </c>
      <c r="D12" s="30">
        <v>445</v>
      </c>
      <c r="E12" s="30" t="s">
        <v>65</v>
      </c>
      <c r="F12" s="30">
        <v>7</v>
      </c>
      <c r="G12" s="30">
        <v>1</v>
      </c>
      <c r="H12" s="30" t="s">
        <v>65</v>
      </c>
      <c r="I12" s="30" t="s">
        <v>65</v>
      </c>
      <c r="J12" s="30">
        <v>2</v>
      </c>
      <c r="K12" s="30">
        <v>1.5</v>
      </c>
      <c r="L12" s="31">
        <v>0.17</v>
      </c>
      <c r="M12" s="30" t="s">
        <v>75</v>
      </c>
      <c r="N12" s="30">
        <v>1</v>
      </c>
      <c r="O12" s="32">
        <v>1</v>
      </c>
      <c r="P12" s="33">
        <v>15893</v>
      </c>
    </row>
    <row r="13" spans="1:16" ht="24.75" customHeight="1">
      <c r="A13" s="34" t="s">
        <v>96</v>
      </c>
      <c r="B13" s="30">
        <v>945</v>
      </c>
      <c r="C13" s="30">
        <v>500</v>
      </c>
      <c r="D13" s="30">
        <v>445</v>
      </c>
      <c r="E13" s="30" t="s">
        <v>65</v>
      </c>
      <c r="F13" s="30">
        <v>9</v>
      </c>
      <c r="G13" s="30">
        <v>1</v>
      </c>
      <c r="H13" s="30" t="s">
        <v>65</v>
      </c>
      <c r="I13" s="30" t="s">
        <v>65</v>
      </c>
      <c r="J13" s="30">
        <v>2</v>
      </c>
      <c r="K13" s="30">
        <v>1.5</v>
      </c>
      <c r="L13" s="31">
        <v>0.21</v>
      </c>
      <c r="M13" s="30" t="s">
        <v>78</v>
      </c>
      <c r="N13" s="30">
        <v>1</v>
      </c>
      <c r="O13" s="32">
        <v>1</v>
      </c>
      <c r="P13" s="33">
        <v>21169</v>
      </c>
    </row>
    <row r="14" spans="1:16" ht="24.75" customHeight="1">
      <c r="A14" s="34" t="s">
        <v>97</v>
      </c>
      <c r="B14" s="30">
        <v>360</v>
      </c>
      <c r="C14" s="30">
        <v>450</v>
      </c>
      <c r="D14" s="30">
        <v>395</v>
      </c>
      <c r="E14" s="30" t="s">
        <v>65</v>
      </c>
      <c r="F14" s="30">
        <v>2</v>
      </c>
      <c r="G14" s="30" t="s">
        <v>65</v>
      </c>
      <c r="H14" s="30">
        <v>1</v>
      </c>
      <c r="I14" s="30" t="s">
        <v>65</v>
      </c>
      <c r="J14" s="30">
        <v>2</v>
      </c>
      <c r="K14" s="30">
        <v>1.5</v>
      </c>
      <c r="L14" s="31">
        <v>0.06</v>
      </c>
      <c r="M14" s="30" t="s">
        <v>87</v>
      </c>
      <c r="N14" s="30" t="s">
        <v>65</v>
      </c>
      <c r="O14" s="32">
        <v>1</v>
      </c>
      <c r="P14" s="33">
        <v>18159</v>
      </c>
    </row>
    <row r="15" spans="1:16" ht="24.75" customHeight="1">
      <c r="A15" s="34" t="s">
        <v>127</v>
      </c>
      <c r="B15" s="30">
        <v>645</v>
      </c>
      <c r="C15" s="30">
        <v>450</v>
      </c>
      <c r="D15" s="30">
        <v>395</v>
      </c>
      <c r="E15" s="30" t="s">
        <v>65</v>
      </c>
      <c r="F15" s="30">
        <v>3</v>
      </c>
      <c r="G15" s="30" t="s">
        <v>65</v>
      </c>
      <c r="H15" s="30">
        <v>1</v>
      </c>
      <c r="I15" s="30" t="s">
        <v>65</v>
      </c>
      <c r="J15" s="30">
        <v>2</v>
      </c>
      <c r="K15" s="30">
        <v>1.5</v>
      </c>
      <c r="L15" s="31">
        <v>0.11</v>
      </c>
      <c r="M15" s="30" t="s">
        <v>72</v>
      </c>
      <c r="N15" s="30">
        <v>1</v>
      </c>
      <c r="O15" s="32">
        <v>1</v>
      </c>
      <c r="P15" s="33">
        <v>21276</v>
      </c>
    </row>
    <row r="16" spans="1:16" ht="24.75" customHeight="1">
      <c r="A16" s="34" t="s">
        <v>98</v>
      </c>
      <c r="B16" s="30">
        <v>645</v>
      </c>
      <c r="C16" s="30">
        <v>450</v>
      </c>
      <c r="D16" s="30">
        <v>395</v>
      </c>
      <c r="E16" s="30" t="s">
        <v>65</v>
      </c>
      <c r="F16" s="30">
        <v>5</v>
      </c>
      <c r="G16" s="30">
        <v>1</v>
      </c>
      <c r="H16" s="30" t="s">
        <v>65</v>
      </c>
      <c r="I16" s="30">
        <v>1</v>
      </c>
      <c r="J16" s="30">
        <v>2</v>
      </c>
      <c r="K16" s="30">
        <v>1.5</v>
      </c>
      <c r="L16" s="31">
        <v>0.11</v>
      </c>
      <c r="M16" s="30" t="s">
        <v>72</v>
      </c>
      <c r="N16" s="30">
        <v>1</v>
      </c>
      <c r="O16" s="32">
        <v>1</v>
      </c>
      <c r="P16" s="33">
        <v>19569</v>
      </c>
    </row>
    <row r="17" spans="1:16" ht="24.75" customHeight="1">
      <c r="A17" s="34" t="s">
        <v>99</v>
      </c>
      <c r="B17" s="30">
        <v>745</v>
      </c>
      <c r="C17" s="30">
        <v>500</v>
      </c>
      <c r="D17" s="30">
        <v>445</v>
      </c>
      <c r="E17" s="30" t="s">
        <v>65</v>
      </c>
      <c r="F17" s="30">
        <v>7</v>
      </c>
      <c r="G17" s="30">
        <v>1</v>
      </c>
      <c r="H17" s="30" t="s">
        <v>65</v>
      </c>
      <c r="I17" s="30">
        <v>1</v>
      </c>
      <c r="J17" s="30">
        <v>2</v>
      </c>
      <c r="K17" s="30">
        <v>1.5</v>
      </c>
      <c r="L17" s="31">
        <v>0.17</v>
      </c>
      <c r="M17" s="30" t="s">
        <v>75</v>
      </c>
      <c r="N17" s="30">
        <v>1</v>
      </c>
      <c r="O17" s="32">
        <v>1</v>
      </c>
      <c r="P17" s="33">
        <v>21520</v>
      </c>
    </row>
    <row r="18" spans="1:16" ht="24.75" customHeight="1">
      <c r="A18" s="34" t="s">
        <v>100</v>
      </c>
      <c r="B18" s="30">
        <v>945</v>
      </c>
      <c r="C18" s="30">
        <v>500</v>
      </c>
      <c r="D18" s="30">
        <v>445</v>
      </c>
      <c r="E18" s="30" t="s">
        <v>65</v>
      </c>
      <c r="F18" s="30">
        <v>9</v>
      </c>
      <c r="G18" s="30">
        <v>1</v>
      </c>
      <c r="H18" s="30" t="s">
        <v>65</v>
      </c>
      <c r="I18" s="30">
        <v>1</v>
      </c>
      <c r="J18" s="30">
        <v>2</v>
      </c>
      <c r="K18" s="30">
        <v>1.5</v>
      </c>
      <c r="L18" s="31">
        <v>0.21</v>
      </c>
      <c r="M18" s="30" t="s">
        <v>78</v>
      </c>
      <c r="N18" s="30">
        <v>1</v>
      </c>
      <c r="O18" s="32">
        <v>1</v>
      </c>
      <c r="P18" s="33">
        <v>26570</v>
      </c>
    </row>
    <row r="19" spans="1:16" ht="22.5" customHeight="1">
      <c r="A19" s="187" t="s">
        <v>101</v>
      </c>
      <c r="B19" s="187"/>
      <c r="C19" s="187"/>
      <c r="D19" s="187"/>
      <c r="E19" s="187"/>
      <c r="F19" s="187"/>
      <c r="G19" s="187"/>
      <c r="H19" s="187"/>
      <c r="I19" s="187"/>
      <c r="J19" s="187"/>
      <c r="K19" s="187"/>
      <c r="L19" s="187"/>
      <c r="M19" s="187"/>
      <c r="N19" s="187"/>
      <c r="O19" s="187"/>
      <c r="P19" s="188"/>
    </row>
    <row r="20" spans="1:16" ht="24.75" customHeight="1">
      <c r="A20" s="34" t="s">
        <v>102</v>
      </c>
      <c r="B20" s="30">
        <v>665</v>
      </c>
      <c r="C20" s="30">
        <v>470</v>
      </c>
      <c r="D20" s="30">
        <v>445</v>
      </c>
      <c r="E20" s="30" t="s">
        <v>65</v>
      </c>
      <c r="F20" s="30">
        <v>6</v>
      </c>
      <c r="G20" s="30">
        <v>1</v>
      </c>
      <c r="H20" s="30" t="s">
        <v>65</v>
      </c>
      <c r="I20" s="30" t="s">
        <v>65</v>
      </c>
      <c r="J20" s="30">
        <v>2</v>
      </c>
      <c r="K20" s="30">
        <v>1.5</v>
      </c>
      <c r="L20" s="31">
        <f>0.665*0.47*0.445</f>
        <v>0.13908475</v>
      </c>
      <c r="M20" s="30" t="s">
        <v>103</v>
      </c>
      <c r="N20" s="30">
        <v>1</v>
      </c>
      <c r="O20" s="32">
        <v>1</v>
      </c>
      <c r="P20" s="33">
        <v>17154</v>
      </c>
    </row>
    <row r="21" spans="1:16" ht="24.75" customHeight="1">
      <c r="A21" s="34" t="s">
        <v>104</v>
      </c>
      <c r="B21" s="30">
        <v>765</v>
      </c>
      <c r="C21" s="30">
        <v>520</v>
      </c>
      <c r="D21" s="30">
        <v>465</v>
      </c>
      <c r="E21" s="30" t="s">
        <v>65</v>
      </c>
      <c r="F21" s="30">
        <v>6</v>
      </c>
      <c r="G21" s="30">
        <v>1</v>
      </c>
      <c r="H21" s="30" t="s">
        <v>65</v>
      </c>
      <c r="I21" s="30" t="s">
        <v>65</v>
      </c>
      <c r="J21" s="30">
        <v>2</v>
      </c>
      <c r="K21" s="30">
        <v>1.5</v>
      </c>
      <c r="L21" s="31">
        <f>0.765*0.52*0.465</f>
        <v>0.18497700000000003</v>
      </c>
      <c r="M21" s="30" t="s">
        <v>105</v>
      </c>
      <c r="N21" s="30">
        <v>1</v>
      </c>
      <c r="O21" s="32">
        <v>1</v>
      </c>
      <c r="P21" s="33">
        <v>19485</v>
      </c>
    </row>
    <row r="22" spans="1:16" ht="24.75" customHeight="1">
      <c r="A22" s="34" t="s">
        <v>106</v>
      </c>
      <c r="B22" s="30">
        <v>965</v>
      </c>
      <c r="C22" s="30">
        <v>520</v>
      </c>
      <c r="D22" s="30">
        <v>465</v>
      </c>
      <c r="E22" s="30" t="s">
        <v>65</v>
      </c>
      <c r="F22" s="30">
        <v>8</v>
      </c>
      <c r="G22" s="30">
        <v>1</v>
      </c>
      <c r="H22" s="30" t="s">
        <v>65</v>
      </c>
      <c r="I22" s="30" t="s">
        <v>65</v>
      </c>
      <c r="J22" s="30">
        <v>2</v>
      </c>
      <c r="K22" s="30">
        <v>1.5</v>
      </c>
      <c r="L22" s="31">
        <f>0.965*0.52*0.465</f>
        <v>0.23333700000000002</v>
      </c>
      <c r="M22" s="30" t="s">
        <v>107</v>
      </c>
      <c r="N22" s="30">
        <v>1</v>
      </c>
      <c r="O22" s="32">
        <v>1</v>
      </c>
      <c r="P22" s="33">
        <v>24437</v>
      </c>
    </row>
    <row r="23" spans="1:16" ht="24.75" customHeight="1">
      <c r="A23" s="34" t="s">
        <v>108</v>
      </c>
      <c r="B23" s="30">
        <v>665</v>
      </c>
      <c r="C23" s="30">
        <v>470</v>
      </c>
      <c r="D23" s="30">
        <v>445</v>
      </c>
      <c r="E23" s="30" t="s">
        <v>65</v>
      </c>
      <c r="F23" s="30">
        <v>6</v>
      </c>
      <c r="G23" s="30">
        <v>1</v>
      </c>
      <c r="H23" s="30" t="s">
        <v>65</v>
      </c>
      <c r="I23" s="30">
        <v>1</v>
      </c>
      <c r="J23" s="30">
        <v>2</v>
      </c>
      <c r="K23" s="30">
        <v>1.5</v>
      </c>
      <c r="L23" s="31">
        <v>0.14</v>
      </c>
      <c r="M23" s="30" t="s">
        <v>103</v>
      </c>
      <c r="N23" s="30">
        <v>1</v>
      </c>
      <c r="O23" s="32">
        <v>1</v>
      </c>
      <c r="P23" s="33">
        <v>23077</v>
      </c>
    </row>
    <row r="24" spans="1:16" ht="24.75" customHeight="1">
      <c r="A24" s="34" t="s">
        <v>109</v>
      </c>
      <c r="B24" s="30">
        <v>765</v>
      </c>
      <c r="C24" s="30">
        <v>520</v>
      </c>
      <c r="D24" s="30">
        <v>465</v>
      </c>
      <c r="E24" s="30" t="s">
        <v>65</v>
      </c>
      <c r="F24" s="30">
        <v>6</v>
      </c>
      <c r="G24" s="30">
        <v>1</v>
      </c>
      <c r="H24" s="30" t="s">
        <v>65</v>
      </c>
      <c r="I24" s="30">
        <v>1</v>
      </c>
      <c r="J24" s="30">
        <v>2</v>
      </c>
      <c r="K24" s="30">
        <v>1.5</v>
      </c>
      <c r="L24" s="31">
        <v>0.18</v>
      </c>
      <c r="M24" s="30" t="s">
        <v>105</v>
      </c>
      <c r="N24" s="30">
        <v>1</v>
      </c>
      <c r="O24" s="32">
        <v>1</v>
      </c>
      <c r="P24" s="33">
        <v>25515</v>
      </c>
    </row>
    <row r="25" spans="1:16" ht="24.75" customHeight="1">
      <c r="A25" s="34" t="s">
        <v>110</v>
      </c>
      <c r="B25" s="30">
        <v>965</v>
      </c>
      <c r="C25" s="30">
        <v>520</v>
      </c>
      <c r="D25" s="30">
        <v>465</v>
      </c>
      <c r="E25" s="30" t="s">
        <v>65</v>
      </c>
      <c r="F25" s="30">
        <v>10</v>
      </c>
      <c r="G25" s="30">
        <v>1</v>
      </c>
      <c r="H25" s="30" t="s">
        <v>65</v>
      </c>
      <c r="I25" s="30">
        <v>1</v>
      </c>
      <c r="J25" s="30">
        <v>2</v>
      </c>
      <c r="K25" s="30">
        <v>1.5</v>
      </c>
      <c r="L25" s="31">
        <v>0.23</v>
      </c>
      <c r="M25" s="30" t="s">
        <v>107</v>
      </c>
      <c r="N25" s="30">
        <v>1</v>
      </c>
      <c r="O25" s="32">
        <v>1</v>
      </c>
      <c r="P25" s="33">
        <v>30068</v>
      </c>
    </row>
    <row r="26" spans="1:16" ht="102.75" customHeight="1">
      <c r="A26" s="175" t="s">
        <v>111</v>
      </c>
      <c r="B26" s="175"/>
      <c r="C26" s="175"/>
      <c r="D26" s="175"/>
      <c r="E26" s="175"/>
      <c r="F26" s="175"/>
      <c r="G26" s="175"/>
      <c r="H26" s="175"/>
      <c r="I26" s="175"/>
      <c r="J26" s="175"/>
      <c r="K26" s="175"/>
      <c r="L26" s="175"/>
      <c r="M26" s="175"/>
      <c r="N26" s="175"/>
      <c r="O26" s="175"/>
      <c r="P26" s="176"/>
    </row>
    <row r="27" spans="1:16" ht="24.75" customHeight="1">
      <c r="A27" s="34" t="s">
        <v>112</v>
      </c>
      <c r="B27" s="30">
        <v>685</v>
      </c>
      <c r="C27" s="30">
        <v>490</v>
      </c>
      <c r="D27" s="30">
        <v>435</v>
      </c>
      <c r="E27" s="30" t="s">
        <v>65</v>
      </c>
      <c r="F27" s="30">
        <v>5</v>
      </c>
      <c r="G27" s="30">
        <v>1</v>
      </c>
      <c r="H27" s="30" t="s">
        <v>65</v>
      </c>
      <c r="I27" s="30" t="s">
        <v>65</v>
      </c>
      <c r="J27" s="30">
        <v>2</v>
      </c>
      <c r="K27" s="30">
        <v>1.5</v>
      </c>
      <c r="L27" s="31">
        <f>0.685*0.49*0.435</f>
        <v>0.14600775</v>
      </c>
      <c r="M27" s="30" t="s">
        <v>113</v>
      </c>
      <c r="N27" s="30">
        <v>1</v>
      </c>
      <c r="O27" s="32">
        <v>1</v>
      </c>
      <c r="P27" s="33">
        <v>15513</v>
      </c>
    </row>
    <row r="28" spans="1:16" ht="24.75" customHeight="1">
      <c r="A28" s="34" t="s">
        <v>114</v>
      </c>
      <c r="B28" s="30">
        <v>785</v>
      </c>
      <c r="C28" s="30">
        <v>540</v>
      </c>
      <c r="D28" s="30">
        <v>485</v>
      </c>
      <c r="E28" s="30" t="s">
        <v>65</v>
      </c>
      <c r="F28" s="30">
        <v>7</v>
      </c>
      <c r="G28" s="30">
        <v>1</v>
      </c>
      <c r="H28" s="30" t="s">
        <v>65</v>
      </c>
      <c r="I28" s="30" t="s">
        <v>65</v>
      </c>
      <c r="J28" s="30">
        <v>2</v>
      </c>
      <c r="K28" s="30">
        <v>1.5</v>
      </c>
      <c r="L28" s="31">
        <f>0.785*0.54*0.485</f>
        <v>0.2055915</v>
      </c>
      <c r="M28" s="30" t="s">
        <v>115</v>
      </c>
      <c r="N28" s="30">
        <v>1</v>
      </c>
      <c r="O28" s="32">
        <v>1</v>
      </c>
      <c r="P28" s="33">
        <v>17285</v>
      </c>
    </row>
    <row r="29" spans="1:16" ht="24.75" customHeight="1">
      <c r="A29" s="34" t="s">
        <v>116</v>
      </c>
      <c r="B29" s="30">
        <v>985</v>
      </c>
      <c r="C29" s="30">
        <v>540</v>
      </c>
      <c r="D29" s="30">
        <v>485</v>
      </c>
      <c r="E29" s="30" t="s">
        <v>65</v>
      </c>
      <c r="F29" s="30">
        <v>9</v>
      </c>
      <c r="G29" s="30">
        <v>1</v>
      </c>
      <c r="H29" s="30" t="s">
        <v>65</v>
      </c>
      <c r="I29" s="30" t="s">
        <v>65</v>
      </c>
      <c r="J29" s="30">
        <v>2</v>
      </c>
      <c r="K29" s="30">
        <v>1.5</v>
      </c>
      <c r="L29" s="31">
        <f>0.985*0.54*0.485</f>
        <v>0.2579715</v>
      </c>
      <c r="M29" s="30" t="s">
        <v>117</v>
      </c>
      <c r="N29" s="30">
        <v>1</v>
      </c>
      <c r="O29" s="32">
        <v>1</v>
      </c>
      <c r="P29" s="33">
        <v>22651</v>
      </c>
    </row>
    <row r="30" spans="1:16" ht="24.75" customHeight="1">
      <c r="A30" s="34" t="s">
        <v>118</v>
      </c>
      <c r="B30" s="30">
        <v>685</v>
      </c>
      <c r="C30" s="30">
        <v>490</v>
      </c>
      <c r="D30" s="30">
        <v>435</v>
      </c>
      <c r="E30" s="30" t="s">
        <v>65</v>
      </c>
      <c r="F30" s="30">
        <v>5</v>
      </c>
      <c r="G30" s="30">
        <v>1</v>
      </c>
      <c r="H30" s="30" t="s">
        <v>65</v>
      </c>
      <c r="I30" s="30">
        <v>1</v>
      </c>
      <c r="J30" s="30">
        <v>2</v>
      </c>
      <c r="K30" s="30">
        <v>1.5</v>
      </c>
      <c r="L30" s="31">
        <v>0.15</v>
      </c>
      <c r="M30" s="30" t="s">
        <v>113</v>
      </c>
      <c r="N30" s="30">
        <v>1</v>
      </c>
      <c r="O30" s="32">
        <v>1</v>
      </c>
      <c r="P30" s="33">
        <v>21571</v>
      </c>
    </row>
    <row r="31" spans="1:16" ht="24.75" customHeight="1">
      <c r="A31" s="34" t="s">
        <v>119</v>
      </c>
      <c r="B31" s="30">
        <v>785</v>
      </c>
      <c r="C31" s="30">
        <v>540</v>
      </c>
      <c r="D31" s="30">
        <v>485</v>
      </c>
      <c r="E31" s="30" t="s">
        <v>65</v>
      </c>
      <c r="F31" s="30">
        <v>7</v>
      </c>
      <c r="G31" s="30">
        <v>1</v>
      </c>
      <c r="H31" s="30" t="s">
        <v>65</v>
      </c>
      <c r="I31" s="30">
        <v>1</v>
      </c>
      <c r="J31" s="30">
        <v>2</v>
      </c>
      <c r="K31" s="30">
        <v>1.5</v>
      </c>
      <c r="L31" s="31">
        <v>0.21</v>
      </c>
      <c r="M31" s="30" t="s">
        <v>115</v>
      </c>
      <c r="N31" s="30">
        <v>1</v>
      </c>
      <c r="O31" s="32">
        <v>1</v>
      </c>
      <c r="P31" s="33">
        <v>23333</v>
      </c>
    </row>
    <row r="32" spans="1:16" ht="24.75" customHeight="1">
      <c r="A32" s="34" t="s">
        <v>120</v>
      </c>
      <c r="B32" s="30">
        <v>985</v>
      </c>
      <c r="C32" s="30">
        <v>540</v>
      </c>
      <c r="D32" s="30">
        <v>485</v>
      </c>
      <c r="E32" s="30" t="s">
        <v>65</v>
      </c>
      <c r="F32" s="30">
        <v>9</v>
      </c>
      <c r="G32" s="30">
        <v>1</v>
      </c>
      <c r="H32" s="30" t="s">
        <v>65</v>
      </c>
      <c r="I32" s="30">
        <v>1</v>
      </c>
      <c r="J32" s="30">
        <v>2</v>
      </c>
      <c r="K32" s="30">
        <v>1.5</v>
      </c>
      <c r="L32" s="31">
        <v>0.26</v>
      </c>
      <c r="M32" s="30" t="s">
        <v>117</v>
      </c>
      <c r="N32" s="30">
        <v>1</v>
      </c>
      <c r="O32" s="32">
        <v>1</v>
      </c>
      <c r="P32" s="33">
        <v>28646</v>
      </c>
    </row>
    <row r="33" spans="1:16" ht="15">
      <c r="A33" s="29"/>
      <c r="B33" s="30"/>
      <c r="C33" s="30"/>
      <c r="D33" s="30"/>
      <c r="E33" s="30"/>
      <c r="F33" s="30"/>
      <c r="G33" s="30"/>
      <c r="H33" s="30"/>
      <c r="I33" s="30"/>
      <c r="J33" s="30"/>
      <c r="K33" s="30"/>
      <c r="L33" s="31"/>
      <c r="M33" s="30"/>
      <c r="N33" s="30"/>
      <c r="O33" s="32"/>
      <c r="P33" s="33"/>
    </row>
    <row r="34" spans="1:16" ht="12.75" customHeight="1">
      <c r="A34" s="184" t="s">
        <v>121</v>
      </c>
      <c r="B34" s="185"/>
      <c r="C34" s="185"/>
      <c r="D34" s="185"/>
      <c r="E34" s="185"/>
      <c r="F34" s="185"/>
      <c r="G34" s="185"/>
      <c r="H34" s="185"/>
      <c r="I34" s="185"/>
      <c r="J34" s="185"/>
      <c r="K34" s="185"/>
      <c r="L34" s="185"/>
      <c r="M34" s="185"/>
      <c r="N34" s="185"/>
      <c r="O34" s="186"/>
      <c r="P34" s="37"/>
    </row>
  </sheetData>
  <sheetProtection/>
  <mergeCells count="25">
    <mergeCell ref="A7:A9"/>
    <mergeCell ref="B7:D7"/>
    <mergeCell ref="E7:F7"/>
    <mergeCell ref="A34:O34"/>
    <mergeCell ref="A10:P10"/>
    <mergeCell ref="A19:P19"/>
    <mergeCell ref="A26:P26"/>
    <mergeCell ref="P7:P9"/>
    <mergeCell ref="M7:M9"/>
    <mergeCell ref="N7:N9"/>
    <mergeCell ref="B8:B9"/>
    <mergeCell ref="C8:C9"/>
    <mergeCell ref="O7:O9"/>
    <mergeCell ref="E8:E9"/>
    <mergeCell ref="F8:F9"/>
    <mergeCell ref="A1:P2"/>
    <mergeCell ref="A3:P3"/>
    <mergeCell ref="A4:P4"/>
    <mergeCell ref="A5:P5"/>
    <mergeCell ref="G8:H8"/>
    <mergeCell ref="J8:K8"/>
    <mergeCell ref="G7:I7"/>
    <mergeCell ref="J7:K7"/>
    <mergeCell ref="D8:D9"/>
    <mergeCell ref="L7:L9"/>
  </mergeCells>
  <hyperlinks>
    <hyperlink ref="A4" r:id="rId1" display="www.stv.metall-zavod.ru"/>
  </hyperlinks>
  <printOptions/>
  <pageMargins left="0.46" right="0.22" top="0.31" bottom="0.3" header="0.13" footer="0.19"/>
  <pageSetup horizontalDpi="1200" verticalDpi="1200" orientation="portrait" paperSize="9" scale="75" r:id="rId3"/>
  <drawing r:id="rId2"/>
</worksheet>
</file>

<file path=xl/worksheets/sheet5.xml><?xml version="1.0" encoding="utf-8"?>
<worksheet xmlns="http://schemas.openxmlformats.org/spreadsheetml/2006/main" xmlns:r="http://schemas.openxmlformats.org/officeDocument/2006/relationships">
  <dimension ref="A1:M33"/>
  <sheetViews>
    <sheetView view="pageBreakPreview" zoomScaleSheetLayoutView="100" zoomScalePageLayoutView="0" workbookViewId="0" topLeftCell="A1">
      <selection activeCell="A3" sqref="A3:H3"/>
    </sheetView>
  </sheetViews>
  <sheetFormatPr defaultColWidth="9.00390625" defaultRowHeight="12.75"/>
  <cols>
    <col min="1" max="1" width="23.375" style="56" customWidth="1"/>
    <col min="2" max="2" width="31.25390625" style="57" customWidth="1"/>
    <col min="3" max="3" width="7.75390625" style="58" customWidth="1"/>
    <col min="4" max="4" width="7.375" style="58" customWidth="1"/>
    <col min="5" max="5" width="6.75390625" style="58" customWidth="1"/>
    <col min="6" max="6" width="7.25390625" style="58" customWidth="1"/>
    <col min="7" max="7" width="6.625" style="58" customWidth="1"/>
    <col min="8" max="8" width="14.125" style="0" customWidth="1"/>
  </cols>
  <sheetData>
    <row r="1" spans="1:13" ht="100.5" customHeight="1">
      <c r="A1" s="158" t="s">
        <v>334</v>
      </c>
      <c r="B1" s="158"/>
      <c r="C1" s="158"/>
      <c r="D1" s="158"/>
      <c r="E1" s="158"/>
      <c r="F1" s="158"/>
      <c r="G1" s="158"/>
      <c r="H1" s="158"/>
      <c r="I1" s="49"/>
      <c r="J1" s="49"/>
      <c r="K1" s="49"/>
      <c r="L1" s="49"/>
      <c r="M1" s="49"/>
    </row>
    <row r="2" spans="1:13" ht="7.5" customHeight="1" hidden="1">
      <c r="A2" s="178"/>
      <c r="B2" s="178"/>
      <c r="C2" s="178"/>
      <c r="D2" s="178"/>
      <c r="E2" s="178"/>
      <c r="F2" s="178"/>
      <c r="G2" s="178"/>
      <c r="H2" s="178"/>
      <c r="I2" s="49"/>
      <c r="J2" s="49"/>
      <c r="K2" s="49"/>
      <c r="L2" s="49"/>
      <c r="M2" s="49"/>
    </row>
    <row r="3" spans="1:13" ht="48" customHeight="1">
      <c r="A3" s="159" t="s">
        <v>325</v>
      </c>
      <c r="B3" s="159"/>
      <c r="C3" s="159"/>
      <c r="D3" s="159"/>
      <c r="E3" s="159"/>
      <c r="F3" s="159"/>
      <c r="G3" s="159"/>
      <c r="H3" s="159"/>
      <c r="I3" s="53"/>
      <c r="J3" s="53"/>
      <c r="K3" s="53"/>
      <c r="L3" s="53"/>
      <c r="M3" s="53"/>
    </row>
    <row r="4" spans="1:13" ht="18.75" customHeight="1">
      <c r="A4" s="161" t="s">
        <v>323</v>
      </c>
      <c r="B4" s="191"/>
      <c r="C4" s="191"/>
      <c r="D4" s="191"/>
      <c r="E4" s="191"/>
      <c r="F4" s="191"/>
      <c r="G4" s="191"/>
      <c r="H4" s="191"/>
      <c r="I4" s="23"/>
      <c r="J4" s="23"/>
      <c r="K4" s="23"/>
      <c r="L4" s="23"/>
      <c r="M4" s="23"/>
    </row>
    <row r="5" spans="1:13" ht="21.75" customHeight="1">
      <c r="A5" s="163" t="s">
        <v>326</v>
      </c>
      <c r="B5" s="163"/>
      <c r="C5" s="163"/>
      <c r="D5" s="163"/>
      <c r="E5" s="163"/>
      <c r="F5" s="163"/>
      <c r="G5" s="163"/>
      <c r="H5" s="163"/>
      <c r="I5" s="23"/>
      <c r="J5" s="23"/>
      <c r="K5" s="23"/>
      <c r="L5" s="23"/>
      <c r="M5" s="23"/>
    </row>
    <row r="6" ht="9" customHeight="1"/>
    <row r="7" spans="1:8" ht="18.75">
      <c r="A7" s="192" t="s">
        <v>138</v>
      </c>
      <c r="B7" s="192"/>
      <c r="C7" s="192"/>
      <c r="D7" s="192"/>
      <c r="E7" s="192"/>
      <c r="F7" s="192"/>
      <c r="G7" s="192"/>
      <c r="H7" s="192"/>
    </row>
    <row r="8" ht="8.25" customHeight="1" thickBot="1"/>
    <row r="9" spans="1:8" s="59" customFormat="1" ht="21" customHeight="1">
      <c r="A9" s="201" t="s">
        <v>142</v>
      </c>
      <c r="B9" s="202"/>
      <c r="C9" s="202"/>
      <c r="D9" s="202"/>
      <c r="E9" s="202"/>
      <c r="F9" s="202"/>
      <c r="G9" s="202"/>
      <c r="H9" s="171" t="s">
        <v>51</v>
      </c>
    </row>
    <row r="10" spans="1:8" ht="54.75" customHeight="1">
      <c r="A10" s="203" t="s">
        <v>143</v>
      </c>
      <c r="B10" s="205" t="s">
        <v>144</v>
      </c>
      <c r="C10" s="189" t="s">
        <v>145</v>
      </c>
      <c r="D10" s="189" t="s">
        <v>146</v>
      </c>
      <c r="E10" s="189" t="s">
        <v>147</v>
      </c>
      <c r="F10" s="189" t="s">
        <v>148</v>
      </c>
      <c r="G10" s="189" t="s">
        <v>149</v>
      </c>
      <c r="H10" s="172"/>
    </row>
    <row r="11" spans="1:8" ht="39" customHeight="1" thickBot="1">
      <c r="A11" s="204"/>
      <c r="B11" s="206"/>
      <c r="C11" s="190"/>
      <c r="D11" s="190"/>
      <c r="E11" s="190"/>
      <c r="F11" s="190"/>
      <c r="G11" s="190"/>
      <c r="H11" s="173"/>
    </row>
    <row r="12" spans="1:8" ht="24.75" customHeight="1">
      <c r="A12" s="200" t="s">
        <v>210</v>
      </c>
      <c r="B12" s="200"/>
      <c r="C12" s="200"/>
      <c r="D12" s="200"/>
      <c r="E12" s="200"/>
      <c r="F12" s="200"/>
      <c r="G12" s="200"/>
      <c r="H12" s="200"/>
    </row>
    <row r="13" spans="1:8" ht="39" customHeight="1">
      <c r="A13" s="193" t="s">
        <v>177</v>
      </c>
      <c r="B13" s="194"/>
      <c r="C13" s="194"/>
      <c r="D13" s="194"/>
      <c r="E13" s="194"/>
      <c r="F13" s="194"/>
      <c r="G13" s="194"/>
      <c r="H13" s="195"/>
    </row>
    <row r="14" spans="1:8" ht="27.75" customHeight="1">
      <c r="A14" s="196" t="s">
        <v>175</v>
      </c>
      <c r="B14" s="197"/>
      <c r="C14" s="197"/>
      <c r="D14" s="197"/>
      <c r="E14" s="197"/>
      <c r="F14" s="197"/>
      <c r="G14" s="197"/>
      <c r="H14" s="198"/>
    </row>
    <row r="15" spans="1:8" ht="45.75" customHeight="1">
      <c r="A15" s="67" t="s">
        <v>150</v>
      </c>
      <c r="B15" s="68" t="s">
        <v>151</v>
      </c>
      <c r="C15" s="69">
        <v>5</v>
      </c>
      <c r="D15" s="69">
        <v>2.5</v>
      </c>
      <c r="E15" s="69">
        <v>1</v>
      </c>
      <c r="F15" s="69">
        <v>40</v>
      </c>
      <c r="G15" s="69">
        <v>19</v>
      </c>
      <c r="H15" s="66">
        <v>6725</v>
      </c>
    </row>
    <row r="16" spans="1:8" ht="46.5" customHeight="1">
      <c r="A16" s="70" t="s">
        <v>171</v>
      </c>
      <c r="B16" s="71" t="s">
        <v>152</v>
      </c>
      <c r="C16" s="72">
        <v>5</v>
      </c>
      <c r="D16" s="72">
        <v>2.5</v>
      </c>
      <c r="E16" s="72">
        <v>2</v>
      </c>
      <c r="F16" s="72">
        <v>40</v>
      </c>
      <c r="G16" s="72">
        <v>18</v>
      </c>
      <c r="H16" s="62">
        <v>11518</v>
      </c>
    </row>
    <row r="17" spans="1:8" ht="63.75" customHeight="1">
      <c r="A17" s="73" t="s">
        <v>139</v>
      </c>
      <c r="B17" s="71" t="s">
        <v>153</v>
      </c>
      <c r="C17" s="72">
        <v>5</v>
      </c>
      <c r="D17" s="72">
        <v>2.5</v>
      </c>
      <c r="E17" s="72">
        <v>1</v>
      </c>
      <c r="F17" s="72">
        <v>40</v>
      </c>
      <c r="G17" s="72">
        <v>19</v>
      </c>
      <c r="H17" s="62">
        <v>12569</v>
      </c>
    </row>
    <row r="18" spans="1:8" ht="44.25" customHeight="1">
      <c r="A18" s="73" t="s">
        <v>154</v>
      </c>
      <c r="B18" s="71" t="s">
        <v>155</v>
      </c>
      <c r="C18" s="72">
        <v>5</v>
      </c>
      <c r="D18" s="72">
        <v>2.5</v>
      </c>
      <c r="E18" s="72">
        <v>1</v>
      </c>
      <c r="F18" s="72">
        <v>56</v>
      </c>
      <c r="G18" s="72">
        <v>27</v>
      </c>
      <c r="H18" s="62">
        <v>7640</v>
      </c>
    </row>
    <row r="19" spans="1:8" ht="44.25" customHeight="1">
      <c r="A19" s="73" t="s">
        <v>315</v>
      </c>
      <c r="B19" s="71" t="s">
        <v>316</v>
      </c>
      <c r="C19" s="72">
        <v>5</v>
      </c>
      <c r="D19" s="72">
        <v>2.5</v>
      </c>
      <c r="E19" s="72">
        <v>1</v>
      </c>
      <c r="F19" s="72">
        <v>56</v>
      </c>
      <c r="G19" s="72">
        <v>28</v>
      </c>
      <c r="H19" s="62">
        <v>8315</v>
      </c>
    </row>
    <row r="20" spans="1:8" ht="48" customHeight="1">
      <c r="A20" s="70" t="s">
        <v>172</v>
      </c>
      <c r="B20" s="71" t="s">
        <v>156</v>
      </c>
      <c r="C20" s="72">
        <v>5</v>
      </c>
      <c r="D20" s="72">
        <v>2.5</v>
      </c>
      <c r="E20" s="72">
        <v>1</v>
      </c>
      <c r="F20" s="72">
        <v>56</v>
      </c>
      <c r="G20" s="72">
        <v>27</v>
      </c>
      <c r="H20" s="62">
        <v>12406</v>
      </c>
    </row>
    <row r="21" spans="1:8" ht="60">
      <c r="A21" s="73" t="s">
        <v>140</v>
      </c>
      <c r="B21" s="71" t="s">
        <v>157</v>
      </c>
      <c r="C21" s="72">
        <v>5</v>
      </c>
      <c r="D21" s="72">
        <v>2.5</v>
      </c>
      <c r="E21" s="72">
        <v>1</v>
      </c>
      <c r="F21" s="72">
        <v>56</v>
      </c>
      <c r="G21" s="72">
        <v>27</v>
      </c>
      <c r="H21" s="62">
        <v>13538</v>
      </c>
    </row>
    <row r="22" spans="1:8" ht="60">
      <c r="A22" s="73" t="s">
        <v>317</v>
      </c>
      <c r="B22" s="71" t="s">
        <v>318</v>
      </c>
      <c r="C22" s="72">
        <v>5</v>
      </c>
      <c r="D22" s="72">
        <v>2.5</v>
      </c>
      <c r="E22" s="72">
        <v>1</v>
      </c>
      <c r="F22" s="72">
        <v>56</v>
      </c>
      <c r="G22" s="72">
        <v>28</v>
      </c>
      <c r="H22" s="62">
        <v>14210</v>
      </c>
    </row>
    <row r="23" spans="1:8" ht="45">
      <c r="A23" s="73" t="s">
        <v>158</v>
      </c>
      <c r="B23" s="71" t="s">
        <v>159</v>
      </c>
      <c r="C23" s="72">
        <v>5</v>
      </c>
      <c r="D23" s="72">
        <v>2.5</v>
      </c>
      <c r="E23" s="72">
        <v>3</v>
      </c>
      <c r="F23" s="72">
        <v>86</v>
      </c>
      <c r="G23" s="72">
        <v>40</v>
      </c>
      <c r="H23" s="62">
        <v>11626</v>
      </c>
    </row>
    <row r="24" spans="1:8" ht="48" customHeight="1">
      <c r="A24" s="70" t="s">
        <v>174</v>
      </c>
      <c r="B24" s="71" t="s">
        <v>160</v>
      </c>
      <c r="C24" s="72">
        <v>5</v>
      </c>
      <c r="D24" s="72">
        <v>2.5</v>
      </c>
      <c r="E24" s="72">
        <v>3</v>
      </c>
      <c r="F24" s="72">
        <v>86</v>
      </c>
      <c r="G24" s="72">
        <v>40</v>
      </c>
      <c r="H24" s="62">
        <v>16031</v>
      </c>
    </row>
    <row r="25" spans="1:8" ht="63.75" customHeight="1">
      <c r="A25" s="73" t="s">
        <v>141</v>
      </c>
      <c r="B25" s="71" t="s">
        <v>161</v>
      </c>
      <c r="C25" s="72">
        <v>5</v>
      </c>
      <c r="D25" s="72">
        <v>2.5</v>
      </c>
      <c r="E25" s="72">
        <v>3</v>
      </c>
      <c r="F25" s="72">
        <v>86</v>
      </c>
      <c r="G25" s="72">
        <v>40</v>
      </c>
      <c r="H25" s="62">
        <v>17041</v>
      </c>
    </row>
    <row r="26" spans="1:8" ht="44.25" customHeight="1">
      <c r="A26" s="73" t="s">
        <v>162</v>
      </c>
      <c r="B26" s="71" t="s">
        <v>163</v>
      </c>
      <c r="C26" s="72">
        <v>5</v>
      </c>
      <c r="D26" s="72">
        <v>2.5</v>
      </c>
      <c r="E26" s="72">
        <v>3</v>
      </c>
      <c r="F26" s="72">
        <v>140</v>
      </c>
      <c r="G26" s="72">
        <v>42</v>
      </c>
      <c r="H26" s="62">
        <v>16090</v>
      </c>
    </row>
    <row r="27" spans="1:8" ht="68.25" customHeight="1">
      <c r="A27" s="73" t="s">
        <v>164</v>
      </c>
      <c r="B27" s="71" t="s">
        <v>178</v>
      </c>
      <c r="C27" s="72">
        <v>5</v>
      </c>
      <c r="D27" s="72">
        <v>2.5</v>
      </c>
      <c r="E27" s="72">
        <v>3</v>
      </c>
      <c r="F27" s="72">
        <v>140</v>
      </c>
      <c r="G27" s="72">
        <v>42</v>
      </c>
      <c r="H27" s="62">
        <v>20262</v>
      </c>
    </row>
    <row r="28" spans="1:8" ht="62.25" customHeight="1">
      <c r="A28" s="73" t="s">
        <v>165</v>
      </c>
      <c r="B28" s="71" t="s">
        <v>166</v>
      </c>
      <c r="C28" s="72">
        <v>5</v>
      </c>
      <c r="D28" s="72">
        <v>2.5</v>
      </c>
      <c r="E28" s="72">
        <v>3</v>
      </c>
      <c r="F28" s="72">
        <v>172</v>
      </c>
      <c r="G28" s="72">
        <v>76</v>
      </c>
      <c r="H28" s="62">
        <v>24407</v>
      </c>
    </row>
    <row r="29" spans="1:8" ht="78" customHeight="1">
      <c r="A29" s="73" t="s">
        <v>167</v>
      </c>
      <c r="B29" s="71" t="s">
        <v>179</v>
      </c>
      <c r="C29" s="72">
        <v>5</v>
      </c>
      <c r="D29" s="72">
        <v>2.5</v>
      </c>
      <c r="E29" s="72">
        <v>3</v>
      </c>
      <c r="F29" s="72">
        <v>172</v>
      </c>
      <c r="G29" s="72">
        <v>76</v>
      </c>
      <c r="H29" s="62">
        <v>30349</v>
      </c>
    </row>
    <row r="30" spans="1:8" ht="52.5" customHeight="1">
      <c r="A30" s="73" t="s">
        <v>168</v>
      </c>
      <c r="B30" s="71" t="s">
        <v>169</v>
      </c>
      <c r="C30" s="72">
        <v>5</v>
      </c>
      <c r="D30" s="72">
        <v>2</v>
      </c>
      <c r="E30" s="72">
        <v>3</v>
      </c>
      <c r="F30" s="72">
        <v>202</v>
      </c>
      <c r="G30" s="72">
        <v>94</v>
      </c>
      <c r="H30" s="62">
        <v>22633</v>
      </c>
    </row>
    <row r="31" spans="1:8" ht="55.5" customHeight="1">
      <c r="A31" s="73" t="s">
        <v>170</v>
      </c>
      <c r="B31" s="71" t="s">
        <v>180</v>
      </c>
      <c r="C31" s="72">
        <v>5</v>
      </c>
      <c r="D31" s="72">
        <v>2</v>
      </c>
      <c r="E31" s="72">
        <v>3</v>
      </c>
      <c r="F31" s="72">
        <v>202</v>
      </c>
      <c r="G31" s="72">
        <v>94</v>
      </c>
      <c r="H31" s="62">
        <v>27585</v>
      </c>
    </row>
    <row r="32" ht="9" customHeight="1"/>
    <row r="33" spans="1:8" ht="12.75">
      <c r="A33" s="199" t="s">
        <v>176</v>
      </c>
      <c r="B33" s="199"/>
      <c r="C33" s="199"/>
      <c r="D33" s="199"/>
      <c r="E33" s="199"/>
      <c r="F33" s="199"/>
      <c r="G33" s="199"/>
      <c r="H33" s="199"/>
    </row>
  </sheetData>
  <sheetProtection/>
  <mergeCells count="18">
    <mergeCell ref="A13:H14"/>
    <mergeCell ref="A33:H33"/>
    <mergeCell ref="A12:H12"/>
    <mergeCell ref="A9:G9"/>
    <mergeCell ref="H9:H11"/>
    <mergeCell ref="A10:A11"/>
    <mergeCell ref="B10:B11"/>
    <mergeCell ref="C10:C11"/>
    <mergeCell ref="D10:D11"/>
    <mergeCell ref="E10:E11"/>
    <mergeCell ref="F10:F11"/>
    <mergeCell ref="G10:G11"/>
    <mergeCell ref="A1:H1"/>
    <mergeCell ref="A2:H2"/>
    <mergeCell ref="A3:H3"/>
    <mergeCell ref="A4:H4"/>
    <mergeCell ref="A5:H5"/>
    <mergeCell ref="A7:H7"/>
  </mergeCells>
  <hyperlinks>
    <hyperlink ref="A4" r:id="rId1" display="www.stv.metall-zavod.ru"/>
  </hyperlinks>
  <printOptions/>
  <pageMargins left="0.33" right="0.23" top="0.29" bottom="0.22" header="0.19" footer="0.15"/>
  <pageSetup horizontalDpi="1200" verticalDpi="1200" orientation="portrait" paperSize="9" scale="94" r:id="rId3"/>
  <drawing r:id="rId2"/>
</worksheet>
</file>

<file path=xl/worksheets/sheet6.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C10" sqref="C10:C11"/>
    </sheetView>
  </sheetViews>
  <sheetFormatPr defaultColWidth="9.00390625" defaultRowHeight="12.75"/>
  <cols>
    <col min="1" max="1" width="23.375" style="56" customWidth="1"/>
    <col min="2" max="2" width="30.00390625" style="57" customWidth="1"/>
    <col min="3" max="3" width="7.75390625" style="58" customWidth="1"/>
    <col min="4" max="4" width="7.375" style="58" customWidth="1"/>
    <col min="5" max="5" width="6.75390625" style="58" customWidth="1"/>
    <col min="6" max="6" width="7.25390625" style="58" customWidth="1"/>
    <col min="7" max="7" width="6.625" style="58" customWidth="1"/>
    <col min="8" max="8" width="14.125" style="0" customWidth="1"/>
  </cols>
  <sheetData>
    <row r="1" spans="1:8" ht="86.25" customHeight="1">
      <c r="A1" s="158" t="s">
        <v>333</v>
      </c>
      <c r="B1" s="158"/>
      <c r="C1" s="158"/>
      <c r="D1" s="158"/>
      <c r="E1" s="158"/>
      <c r="F1" s="158"/>
      <c r="G1" s="158"/>
      <c r="H1" s="158"/>
    </row>
    <row r="2" spans="1:8" ht="12.75" customHeight="1" hidden="1">
      <c r="A2" s="178"/>
      <c r="B2" s="178"/>
      <c r="C2" s="178"/>
      <c r="D2" s="178"/>
      <c r="E2" s="178"/>
      <c r="F2" s="178"/>
      <c r="G2" s="178"/>
      <c r="H2" s="178"/>
    </row>
    <row r="3" spans="1:8" ht="48.75" customHeight="1">
      <c r="A3" s="159" t="s">
        <v>327</v>
      </c>
      <c r="B3" s="159"/>
      <c r="C3" s="159"/>
      <c r="D3" s="159"/>
      <c r="E3" s="159"/>
      <c r="F3" s="159"/>
      <c r="G3" s="159"/>
      <c r="H3" s="159"/>
    </row>
    <row r="4" spans="1:8" ht="14.25" customHeight="1">
      <c r="A4" s="161" t="s">
        <v>323</v>
      </c>
      <c r="B4" s="191"/>
      <c r="C4" s="191"/>
      <c r="D4" s="191"/>
      <c r="E4" s="191"/>
      <c r="F4" s="191"/>
      <c r="G4" s="191"/>
      <c r="H4" s="191"/>
    </row>
    <row r="5" spans="1:8" ht="14.25" customHeight="1">
      <c r="A5" s="163" t="s">
        <v>326</v>
      </c>
      <c r="B5" s="163"/>
      <c r="C5" s="163"/>
      <c r="D5" s="163"/>
      <c r="E5" s="163"/>
      <c r="F5" s="163"/>
      <c r="G5" s="163"/>
      <c r="H5" s="163"/>
    </row>
    <row r="6" ht="6.75" customHeight="1"/>
    <row r="7" spans="1:8" ht="18.75">
      <c r="A7" s="192" t="s">
        <v>138</v>
      </c>
      <c r="B7" s="192"/>
      <c r="C7" s="192"/>
      <c r="D7" s="192"/>
      <c r="E7" s="192"/>
      <c r="F7" s="192"/>
      <c r="G7" s="192"/>
      <c r="H7" s="192"/>
    </row>
    <row r="8" ht="7.5" customHeight="1"/>
    <row r="9" spans="1:8" ht="18.75" customHeight="1">
      <c r="A9" s="207" t="s">
        <v>142</v>
      </c>
      <c r="B9" s="207"/>
      <c r="C9" s="207"/>
      <c r="D9" s="207"/>
      <c r="E9" s="207"/>
      <c r="F9" s="207"/>
      <c r="G9" s="207"/>
      <c r="H9" s="208" t="s">
        <v>51</v>
      </c>
    </row>
    <row r="10" spans="1:8" ht="31.5" customHeight="1">
      <c r="A10" s="210" t="s">
        <v>143</v>
      </c>
      <c r="B10" s="211" t="s">
        <v>144</v>
      </c>
      <c r="C10" s="212" t="s">
        <v>145</v>
      </c>
      <c r="D10" s="212" t="s">
        <v>146</v>
      </c>
      <c r="E10" s="212" t="s">
        <v>147</v>
      </c>
      <c r="F10" s="212" t="s">
        <v>148</v>
      </c>
      <c r="G10" s="212" t="s">
        <v>149</v>
      </c>
      <c r="H10" s="209"/>
    </row>
    <row r="11" spans="1:8" ht="60" customHeight="1">
      <c r="A11" s="210"/>
      <c r="B11" s="211"/>
      <c r="C11" s="212"/>
      <c r="D11" s="212"/>
      <c r="E11" s="212"/>
      <c r="F11" s="212"/>
      <c r="G11" s="212"/>
      <c r="H11" s="209"/>
    </row>
    <row r="12" spans="1:8" ht="20.25" customHeight="1">
      <c r="A12" s="200" t="s">
        <v>209</v>
      </c>
      <c r="B12" s="200"/>
      <c r="C12" s="200"/>
      <c r="D12" s="200"/>
      <c r="E12" s="200"/>
      <c r="F12" s="200"/>
      <c r="G12" s="200"/>
      <c r="H12" s="200"/>
    </row>
    <row r="13" spans="1:8" ht="120.75" customHeight="1">
      <c r="A13" s="213" t="s">
        <v>211</v>
      </c>
      <c r="B13" s="214"/>
      <c r="C13" s="214"/>
      <c r="D13" s="214"/>
      <c r="E13" s="214"/>
      <c r="F13" s="214"/>
      <c r="G13" s="214"/>
      <c r="H13" s="214"/>
    </row>
    <row r="14" spans="1:8" ht="40.5" customHeight="1">
      <c r="A14" s="67" t="s">
        <v>319</v>
      </c>
      <c r="B14" s="64" t="s">
        <v>182</v>
      </c>
      <c r="C14" s="65">
        <v>10</v>
      </c>
      <c r="D14" s="65">
        <v>23</v>
      </c>
      <c r="E14" s="65">
        <v>2</v>
      </c>
      <c r="F14" s="65">
        <v>14</v>
      </c>
      <c r="G14" s="65">
        <v>32</v>
      </c>
      <c r="H14" s="75">
        <v>10480</v>
      </c>
    </row>
    <row r="15" spans="1:8" ht="38.25">
      <c r="A15" s="67" t="s">
        <v>183</v>
      </c>
      <c r="B15" s="60" t="s">
        <v>184</v>
      </c>
      <c r="C15" s="61">
        <v>10</v>
      </c>
      <c r="D15" s="61">
        <v>23</v>
      </c>
      <c r="E15" s="61">
        <v>2</v>
      </c>
      <c r="F15" s="61">
        <v>14</v>
      </c>
      <c r="G15" s="61">
        <v>32</v>
      </c>
      <c r="H15" s="74">
        <v>16550</v>
      </c>
    </row>
    <row r="16" spans="1:8" ht="51.75" customHeight="1">
      <c r="A16" s="67" t="s">
        <v>185</v>
      </c>
      <c r="B16" s="60" t="s">
        <v>186</v>
      </c>
      <c r="C16" s="61">
        <v>10</v>
      </c>
      <c r="D16" s="61">
        <v>23</v>
      </c>
      <c r="E16" s="61">
        <v>2</v>
      </c>
      <c r="F16" s="61">
        <v>14</v>
      </c>
      <c r="G16" s="61">
        <v>32</v>
      </c>
      <c r="H16" s="74">
        <v>14607</v>
      </c>
    </row>
    <row r="17" spans="1:8" ht="45">
      <c r="A17" s="123" t="s">
        <v>320</v>
      </c>
      <c r="B17" s="63" t="s">
        <v>321</v>
      </c>
      <c r="C17" s="61">
        <v>10</v>
      </c>
      <c r="D17" s="61">
        <v>23</v>
      </c>
      <c r="E17" s="61">
        <v>2</v>
      </c>
      <c r="F17" s="61">
        <v>25</v>
      </c>
      <c r="G17" s="61">
        <v>43</v>
      </c>
      <c r="H17" s="74">
        <v>13770</v>
      </c>
    </row>
    <row r="18" spans="1:8" ht="38.25">
      <c r="A18" s="67" t="s">
        <v>187</v>
      </c>
      <c r="B18" s="60" t="s">
        <v>188</v>
      </c>
      <c r="C18" s="61">
        <v>10</v>
      </c>
      <c r="D18" s="61">
        <v>23</v>
      </c>
      <c r="E18" s="61">
        <v>2</v>
      </c>
      <c r="F18" s="61">
        <v>25</v>
      </c>
      <c r="G18" s="61">
        <v>43</v>
      </c>
      <c r="H18" s="74">
        <v>19458</v>
      </c>
    </row>
    <row r="19" spans="1:8" ht="54" customHeight="1">
      <c r="A19" s="67" t="s">
        <v>189</v>
      </c>
      <c r="B19" s="60" t="s">
        <v>190</v>
      </c>
      <c r="C19" s="61">
        <v>10</v>
      </c>
      <c r="D19" s="61">
        <v>23</v>
      </c>
      <c r="E19" s="61">
        <v>2</v>
      </c>
      <c r="F19" s="61">
        <v>25</v>
      </c>
      <c r="G19" s="61">
        <v>43</v>
      </c>
      <c r="H19" s="74">
        <v>19450</v>
      </c>
    </row>
    <row r="20" spans="1:8" ht="45.75" customHeight="1">
      <c r="A20" s="67" t="s">
        <v>191</v>
      </c>
      <c r="B20" s="60" t="s">
        <v>192</v>
      </c>
      <c r="C20" s="61">
        <v>10</v>
      </c>
      <c r="D20" s="61">
        <v>23</v>
      </c>
      <c r="E20" s="61">
        <v>2</v>
      </c>
      <c r="F20" s="61">
        <v>25</v>
      </c>
      <c r="G20" s="61">
        <v>43</v>
      </c>
      <c r="H20" s="74">
        <v>17118</v>
      </c>
    </row>
    <row r="21" spans="1:8" ht="39" customHeight="1">
      <c r="A21" s="67" t="s">
        <v>193</v>
      </c>
      <c r="B21" s="60" t="s">
        <v>194</v>
      </c>
      <c r="C21" s="61">
        <v>10</v>
      </c>
      <c r="D21" s="61">
        <v>23</v>
      </c>
      <c r="E21" s="61">
        <v>2</v>
      </c>
      <c r="F21" s="61">
        <v>58</v>
      </c>
      <c r="G21" s="61">
        <v>68</v>
      </c>
      <c r="H21" s="74">
        <v>17902</v>
      </c>
    </row>
    <row r="22" spans="1:8" ht="51">
      <c r="A22" s="67" t="s">
        <v>181</v>
      </c>
      <c r="B22" s="63" t="s">
        <v>215</v>
      </c>
      <c r="C22" s="61">
        <v>10</v>
      </c>
      <c r="D22" s="61">
        <v>23</v>
      </c>
      <c r="E22" s="61">
        <v>2</v>
      </c>
      <c r="F22" s="61">
        <v>58</v>
      </c>
      <c r="G22" s="61">
        <v>67</v>
      </c>
      <c r="H22" s="74">
        <v>23589</v>
      </c>
    </row>
    <row r="23" spans="1:8" ht="38.25">
      <c r="A23" s="67" t="s">
        <v>195</v>
      </c>
      <c r="B23" s="63" t="s">
        <v>214</v>
      </c>
      <c r="C23" s="61">
        <v>10</v>
      </c>
      <c r="D23" s="61">
        <v>23</v>
      </c>
      <c r="E23" s="61">
        <v>2</v>
      </c>
      <c r="F23" s="61">
        <v>58</v>
      </c>
      <c r="G23" s="61">
        <v>67</v>
      </c>
      <c r="H23" s="74">
        <v>23605</v>
      </c>
    </row>
    <row r="24" spans="1:8" ht="38.25">
      <c r="A24" s="67" t="s">
        <v>196</v>
      </c>
      <c r="B24" s="63" t="s">
        <v>213</v>
      </c>
      <c r="C24" s="61">
        <v>10</v>
      </c>
      <c r="D24" s="61">
        <v>23</v>
      </c>
      <c r="E24" s="61">
        <v>3</v>
      </c>
      <c r="F24" s="61">
        <v>58</v>
      </c>
      <c r="G24" s="61">
        <v>68</v>
      </c>
      <c r="H24" s="74">
        <v>25625</v>
      </c>
    </row>
    <row r="25" spans="1:8" ht="38.25">
      <c r="A25" s="67" t="s">
        <v>197</v>
      </c>
      <c r="B25" s="60" t="s">
        <v>198</v>
      </c>
      <c r="C25" s="61">
        <v>10</v>
      </c>
      <c r="D25" s="61">
        <v>23</v>
      </c>
      <c r="E25" s="61">
        <v>3</v>
      </c>
      <c r="F25" s="61">
        <v>58</v>
      </c>
      <c r="G25" s="61">
        <v>67</v>
      </c>
      <c r="H25" s="74">
        <v>17138</v>
      </c>
    </row>
    <row r="26" spans="1:8" ht="51" customHeight="1">
      <c r="A26" s="67" t="s">
        <v>199</v>
      </c>
      <c r="B26" s="60" t="s">
        <v>200</v>
      </c>
      <c r="C26" s="61">
        <v>10</v>
      </c>
      <c r="D26" s="61">
        <v>23</v>
      </c>
      <c r="E26" s="61">
        <v>3</v>
      </c>
      <c r="F26" s="61">
        <v>90</v>
      </c>
      <c r="G26" s="61">
        <v>98</v>
      </c>
      <c r="H26" s="74">
        <v>28945</v>
      </c>
    </row>
    <row r="27" spans="1:8" ht="45" customHeight="1">
      <c r="A27" s="67" t="s">
        <v>201</v>
      </c>
      <c r="B27" s="63" t="s">
        <v>216</v>
      </c>
      <c r="C27" s="61">
        <v>10</v>
      </c>
      <c r="D27" s="61">
        <v>23</v>
      </c>
      <c r="E27" s="61">
        <v>3</v>
      </c>
      <c r="F27" s="61">
        <v>90</v>
      </c>
      <c r="G27" s="61">
        <v>98</v>
      </c>
      <c r="H27" s="74">
        <v>30222</v>
      </c>
    </row>
    <row r="28" spans="1:8" ht="42" customHeight="1">
      <c r="A28" s="67" t="s">
        <v>202</v>
      </c>
      <c r="B28" s="60" t="s">
        <v>203</v>
      </c>
      <c r="C28" s="61">
        <v>10</v>
      </c>
      <c r="D28" s="61">
        <v>23</v>
      </c>
      <c r="E28" s="61">
        <v>3</v>
      </c>
      <c r="F28" s="61">
        <v>90</v>
      </c>
      <c r="G28" s="61">
        <v>98</v>
      </c>
      <c r="H28" s="74">
        <v>23755</v>
      </c>
    </row>
    <row r="29" spans="1:8" ht="51" customHeight="1">
      <c r="A29" s="67" t="s">
        <v>204</v>
      </c>
      <c r="B29" s="63" t="s">
        <v>212</v>
      </c>
      <c r="C29" s="61">
        <v>10</v>
      </c>
      <c r="D29" s="61">
        <v>23</v>
      </c>
      <c r="E29" s="61">
        <v>3</v>
      </c>
      <c r="F29" s="61">
        <v>105</v>
      </c>
      <c r="G29" s="61">
        <v>115</v>
      </c>
      <c r="H29" s="74">
        <v>36579</v>
      </c>
    </row>
    <row r="30" spans="1:8" ht="39.75" customHeight="1">
      <c r="A30" s="67" t="s">
        <v>205</v>
      </c>
      <c r="B30" s="60" t="s">
        <v>206</v>
      </c>
      <c r="C30" s="61">
        <v>10</v>
      </c>
      <c r="D30" s="61">
        <v>23</v>
      </c>
      <c r="E30" s="61">
        <v>3</v>
      </c>
      <c r="F30" s="61">
        <v>105</v>
      </c>
      <c r="G30" s="61">
        <v>115</v>
      </c>
      <c r="H30" s="74">
        <v>29030</v>
      </c>
    </row>
    <row r="31" spans="1:8" ht="55.5" customHeight="1">
      <c r="A31" s="67" t="s">
        <v>207</v>
      </c>
      <c r="B31" s="60" t="s">
        <v>208</v>
      </c>
      <c r="C31" s="61">
        <v>10</v>
      </c>
      <c r="D31" s="61">
        <v>23</v>
      </c>
      <c r="E31" s="61">
        <v>3</v>
      </c>
      <c r="F31" s="61">
        <v>105</v>
      </c>
      <c r="G31" s="61">
        <v>115</v>
      </c>
      <c r="H31" s="74">
        <v>33189</v>
      </c>
    </row>
  </sheetData>
  <sheetProtection/>
  <mergeCells count="17">
    <mergeCell ref="A12:H12"/>
    <mergeCell ref="A13:H13"/>
    <mergeCell ref="A7:H7"/>
    <mergeCell ref="F10:F11"/>
    <mergeCell ref="G10:G11"/>
    <mergeCell ref="A1:H1"/>
    <mergeCell ref="A2:H2"/>
    <mergeCell ref="A3:H3"/>
    <mergeCell ref="A4:H4"/>
    <mergeCell ref="A5:H5"/>
    <mergeCell ref="A9:G9"/>
    <mergeCell ref="H9:H11"/>
    <mergeCell ref="A10:A11"/>
    <mergeCell ref="B10:B11"/>
    <mergeCell ref="C10:C11"/>
    <mergeCell ref="D10:D11"/>
    <mergeCell ref="E10:E11"/>
  </mergeCells>
  <hyperlinks>
    <hyperlink ref="A4" r:id="rId1" display="www.stv.metall-zavod.ru"/>
  </hyperlinks>
  <printOptions/>
  <pageMargins left="0.38" right="0.19" top="0.2" bottom="0.21" header="0.15" footer="0.11"/>
  <pageSetup horizontalDpi="1200" verticalDpi="1200" orientation="portrait" paperSize="9" scale="96" r:id="rId3"/>
  <drawing r:id="rId2"/>
</worksheet>
</file>

<file path=xl/worksheets/sheet7.xml><?xml version="1.0" encoding="utf-8"?>
<worksheet xmlns="http://schemas.openxmlformats.org/spreadsheetml/2006/main" xmlns:r="http://schemas.openxmlformats.org/officeDocument/2006/relationships">
  <dimension ref="A1:H35"/>
  <sheetViews>
    <sheetView view="pageBreakPreview" zoomScaleSheetLayoutView="100" zoomScalePageLayoutView="0" workbookViewId="0" topLeftCell="A1">
      <selection activeCell="A10" sqref="A10:C10"/>
    </sheetView>
  </sheetViews>
  <sheetFormatPr defaultColWidth="9.00390625" defaultRowHeight="9.75" customHeight="1"/>
  <cols>
    <col min="1" max="1" width="14.25390625" style="87" customWidth="1"/>
    <col min="2" max="2" width="65.25390625" style="86" customWidth="1"/>
    <col min="3" max="3" width="13.625" style="80" customWidth="1"/>
    <col min="4" max="16384" width="9.125" style="77" customWidth="1"/>
  </cols>
  <sheetData>
    <row r="1" spans="1:8" ht="96" customHeight="1">
      <c r="A1" s="158" t="s">
        <v>332</v>
      </c>
      <c r="B1" s="158"/>
      <c r="C1" s="158"/>
      <c r="D1" s="49"/>
      <c r="E1" s="49"/>
      <c r="F1" s="49"/>
      <c r="G1" s="49"/>
      <c r="H1" s="49"/>
    </row>
    <row r="2" spans="1:8" ht="6.75" customHeight="1">
      <c r="A2" s="49"/>
      <c r="B2" s="49"/>
      <c r="C2" s="49"/>
      <c r="D2" s="49"/>
      <c r="E2" s="49"/>
      <c r="F2" s="49"/>
      <c r="G2" s="49"/>
      <c r="H2" s="49"/>
    </row>
    <row r="3" spans="1:8" ht="45" customHeight="1">
      <c r="A3" s="159" t="s">
        <v>325</v>
      </c>
      <c r="B3" s="159"/>
      <c r="C3" s="159"/>
      <c r="D3" s="52"/>
      <c r="E3" s="52"/>
      <c r="F3" s="52"/>
      <c r="G3" s="52"/>
      <c r="H3" s="52"/>
    </row>
    <row r="4" spans="1:8" ht="21.75" customHeight="1">
      <c r="A4" s="161" t="s">
        <v>323</v>
      </c>
      <c r="B4" s="191"/>
      <c r="C4" s="191"/>
      <c r="D4" s="54"/>
      <c r="E4" s="54"/>
      <c r="F4" s="54"/>
      <c r="G4" s="54"/>
      <c r="H4" s="54"/>
    </row>
    <row r="5" spans="1:8" ht="19.5" customHeight="1">
      <c r="A5" s="163" t="s">
        <v>326</v>
      </c>
      <c r="B5" s="163"/>
      <c r="C5" s="163"/>
      <c r="D5" s="24"/>
      <c r="E5" s="24"/>
      <c r="F5" s="24"/>
      <c r="G5" s="24"/>
      <c r="H5" s="24"/>
    </row>
    <row r="6" spans="1:4" s="78" customFormat="1" ht="8.25" customHeight="1">
      <c r="A6" s="76"/>
      <c r="B6" s="76"/>
      <c r="C6" s="76"/>
      <c r="D6" s="76"/>
    </row>
    <row r="7" spans="1:3" s="79" customFormat="1" ht="21.75" customHeight="1">
      <c r="A7" s="219" t="s">
        <v>254</v>
      </c>
      <c r="B7" s="219"/>
      <c r="C7" s="219"/>
    </row>
    <row r="8" spans="1:2" ht="8.25" customHeight="1" thickBot="1">
      <c r="A8" s="82"/>
      <c r="B8" s="83"/>
    </row>
    <row r="9" spans="1:3" ht="51.75" customHeight="1" thickBot="1">
      <c r="A9" s="88" t="s">
        <v>1</v>
      </c>
      <c r="B9" s="101" t="s">
        <v>217</v>
      </c>
      <c r="C9" s="89" t="s">
        <v>51</v>
      </c>
    </row>
    <row r="10" spans="1:3" ht="80.25" customHeight="1" thickBot="1">
      <c r="A10" s="220" t="s">
        <v>233</v>
      </c>
      <c r="B10" s="221"/>
      <c r="C10" s="222"/>
    </row>
    <row r="11" spans="1:6" ht="34.5" customHeight="1">
      <c r="A11" s="93" t="s">
        <v>218</v>
      </c>
      <c r="B11" s="94" t="s">
        <v>234</v>
      </c>
      <c r="C11" s="90">
        <v>2468</v>
      </c>
      <c r="F11" s="100"/>
    </row>
    <row r="12" spans="1:3" ht="34.5" customHeight="1">
      <c r="A12" s="95" t="s">
        <v>219</v>
      </c>
      <c r="B12" s="85" t="s">
        <v>235</v>
      </c>
      <c r="C12" s="91">
        <v>2484</v>
      </c>
    </row>
    <row r="13" spans="1:3" ht="38.25" customHeight="1">
      <c r="A13" s="95" t="s">
        <v>220</v>
      </c>
      <c r="B13" s="84" t="s">
        <v>236</v>
      </c>
      <c r="C13" s="91">
        <v>2974</v>
      </c>
    </row>
    <row r="14" spans="1:3" ht="55.5" customHeight="1">
      <c r="A14" s="95" t="s">
        <v>221</v>
      </c>
      <c r="B14" s="85" t="s">
        <v>237</v>
      </c>
      <c r="C14" s="91">
        <v>4419</v>
      </c>
    </row>
    <row r="15" spans="1:5" ht="46.5" customHeight="1">
      <c r="A15" s="95" t="s">
        <v>222</v>
      </c>
      <c r="B15" s="85" t="s">
        <v>307</v>
      </c>
      <c r="C15" s="91">
        <v>3217</v>
      </c>
      <c r="E15" s="81"/>
    </row>
    <row r="16" spans="1:5" ht="39.75" customHeight="1">
      <c r="A16" s="96" t="s">
        <v>251</v>
      </c>
      <c r="B16" s="85" t="s">
        <v>239</v>
      </c>
      <c r="C16" s="91">
        <v>1957</v>
      </c>
      <c r="E16" s="81"/>
    </row>
    <row r="17" spans="1:3" ht="42.75" customHeight="1">
      <c r="A17" s="96" t="s">
        <v>252</v>
      </c>
      <c r="B17" s="85" t="s">
        <v>238</v>
      </c>
      <c r="C17" s="91">
        <v>2214</v>
      </c>
    </row>
    <row r="18" spans="1:3" ht="50.25" customHeight="1" thickBot="1">
      <c r="A18" s="97" t="s">
        <v>223</v>
      </c>
      <c r="B18" s="98" t="s">
        <v>240</v>
      </c>
      <c r="C18" s="92">
        <v>4374</v>
      </c>
    </row>
    <row r="19" spans="1:3" ht="51.75" customHeight="1" thickBot="1">
      <c r="A19" s="215" t="s">
        <v>241</v>
      </c>
      <c r="B19" s="216"/>
      <c r="C19" s="217"/>
    </row>
    <row r="20" spans="1:3" ht="36.75" customHeight="1">
      <c r="A20" s="93" t="s">
        <v>224</v>
      </c>
      <c r="B20" s="94" t="s">
        <v>242</v>
      </c>
      <c r="C20" s="90">
        <v>1840</v>
      </c>
    </row>
    <row r="21" spans="1:3" ht="45.75" customHeight="1">
      <c r="A21" s="95" t="s">
        <v>225</v>
      </c>
      <c r="B21" s="85" t="s">
        <v>243</v>
      </c>
      <c r="C21" s="91">
        <v>2426</v>
      </c>
    </row>
    <row r="22" spans="1:3" ht="47.25" customHeight="1" thickBot="1">
      <c r="A22" s="97" t="s">
        <v>226</v>
      </c>
      <c r="B22" s="98" t="s">
        <v>244</v>
      </c>
      <c r="C22" s="92">
        <v>2936</v>
      </c>
    </row>
    <row r="23" spans="1:3" ht="107.25" customHeight="1" thickBot="1">
      <c r="A23" s="215" t="s">
        <v>227</v>
      </c>
      <c r="B23" s="216"/>
      <c r="C23" s="217"/>
    </row>
    <row r="24" spans="1:3" ht="54.75" customHeight="1">
      <c r="A24" s="93" t="s">
        <v>228</v>
      </c>
      <c r="B24" s="94" t="s">
        <v>245</v>
      </c>
      <c r="C24" s="90">
        <v>7115</v>
      </c>
    </row>
    <row r="25" spans="1:3" ht="50.25" customHeight="1" thickBot="1">
      <c r="A25" s="97" t="s">
        <v>229</v>
      </c>
      <c r="B25" s="98" t="s">
        <v>246</v>
      </c>
      <c r="C25" s="92">
        <v>5669</v>
      </c>
    </row>
    <row r="26" spans="1:3" ht="92.25" customHeight="1" thickBot="1">
      <c r="A26" s="215" t="s">
        <v>247</v>
      </c>
      <c r="B26" s="216"/>
      <c r="C26" s="217"/>
    </row>
    <row r="27" spans="1:3" ht="51" customHeight="1">
      <c r="A27" s="93" t="s">
        <v>230</v>
      </c>
      <c r="B27" s="99" t="s">
        <v>248</v>
      </c>
      <c r="C27" s="90">
        <v>11697</v>
      </c>
    </row>
    <row r="28" spans="1:3" ht="51" customHeight="1">
      <c r="A28" s="95" t="s">
        <v>231</v>
      </c>
      <c r="B28" s="85" t="s">
        <v>249</v>
      </c>
      <c r="C28" s="91">
        <v>13583</v>
      </c>
    </row>
    <row r="29" spans="1:3" ht="49.5" customHeight="1" thickBot="1">
      <c r="A29" s="97" t="s">
        <v>232</v>
      </c>
      <c r="B29" s="98" t="s">
        <v>250</v>
      </c>
      <c r="C29" s="92">
        <v>15561</v>
      </c>
    </row>
    <row r="30" spans="1:3" ht="100.5" customHeight="1" thickBot="1">
      <c r="A30" s="215" t="s">
        <v>311</v>
      </c>
      <c r="B30" s="216"/>
      <c r="C30" s="217"/>
    </row>
    <row r="31" spans="1:3" ht="49.5" customHeight="1">
      <c r="A31" s="120" t="s">
        <v>308</v>
      </c>
      <c r="B31" s="121" t="s">
        <v>312</v>
      </c>
      <c r="C31" s="122"/>
    </row>
    <row r="32" spans="1:3" ht="49.5" customHeight="1">
      <c r="A32" s="118" t="s">
        <v>309</v>
      </c>
      <c r="B32" s="85" t="s">
        <v>313</v>
      </c>
      <c r="C32" s="119"/>
    </row>
    <row r="33" spans="1:3" ht="49.5" customHeight="1">
      <c r="A33" s="118" t="s">
        <v>310</v>
      </c>
      <c r="B33" s="85" t="s">
        <v>314</v>
      </c>
      <c r="C33" s="119"/>
    </row>
    <row r="35" spans="1:3" ht="15" customHeight="1">
      <c r="A35" s="218" t="s">
        <v>253</v>
      </c>
      <c r="B35" s="218"/>
      <c r="C35" s="218"/>
    </row>
    <row r="46" ht="12.75" customHeight="1"/>
    <row r="47" ht="14.25" customHeight="1"/>
    <row r="48" ht="20.25" customHeight="1"/>
    <row r="49" ht="37.5" customHeight="1"/>
    <row r="62" ht="9.75" customHeight="1" hidden="1"/>
    <row r="63" ht="9.75" customHeight="1" hidden="1"/>
    <row r="64" ht="9.75" customHeight="1" hidden="1"/>
    <row r="67" ht="24" customHeight="1"/>
    <row r="70" ht="29.25" customHeight="1"/>
  </sheetData>
  <sheetProtection/>
  <mergeCells count="11">
    <mergeCell ref="A1:C1"/>
    <mergeCell ref="A3:C3"/>
    <mergeCell ref="A7:C7"/>
    <mergeCell ref="A10:C10"/>
    <mergeCell ref="A4:C4"/>
    <mergeCell ref="A5:C5"/>
    <mergeCell ref="A30:C30"/>
    <mergeCell ref="A35:C35"/>
    <mergeCell ref="A19:C19"/>
    <mergeCell ref="A23:C23"/>
    <mergeCell ref="A26:C26"/>
  </mergeCells>
  <hyperlinks>
    <hyperlink ref="A4" r:id="rId1" display="www.stv.metall-zavod.ru"/>
  </hyperlinks>
  <printOptions/>
  <pageMargins left="0.4330708661417323" right="0.2755905511811024" top="0.34" bottom="0.2362204724409449" header="0.11811023622047245" footer="0.1968503937007874"/>
  <pageSetup horizontalDpi="1200" verticalDpi="1200" orientation="portrait" paperSize="9" r:id="rId3"/>
  <headerFooter alignWithMargins="0">
    <oddHeader>&amp;Lпрайс действует с 20.03.2012</oddHeader>
  </headerFooter>
  <drawing r:id="rId2"/>
</worksheet>
</file>

<file path=xl/worksheets/sheet8.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A1" sqref="A1:T1"/>
    </sheetView>
  </sheetViews>
  <sheetFormatPr defaultColWidth="9.00390625" defaultRowHeight="12.75"/>
  <cols>
    <col min="1" max="1" width="15.875" style="1" customWidth="1"/>
    <col min="2" max="7" width="6.75390625" style="0" customWidth="1"/>
    <col min="8" max="8" width="6.25390625" style="0" customWidth="1"/>
    <col min="9" max="9" width="6.625" style="0" customWidth="1"/>
    <col min="10" max="15" width="6.25390625" style="0" customWidth="1"/>
    <col min="16" max="16" width="11.00390625" style="117" customWidth="1"/>
    <col min="17" max="17" width="2.125" style="0" hidden="1" customWidth="1"/>
    <col min="18" max="20" width="9.125" style="0" hidden="1" customWidth="1"/>
  </cols>
  <sheetData>
    <row r="1" spans="1:20" ht="63" customHeight="1">
      <c r="A1" s="144" t="s">
        <v>331</v>
      </c>
      <c r="B1" s="145"/>
      <c r="C1" s="145"/>
      <c r="D1" s="145"/>
      <c r="E1" s="145"/>
      <c r="F1" s="145"/>
      <c r="G1" s="145"/>
      <c r="H1" s="145"/>
      <c r="I1" s="145"/>
      <c r="J1" s="145"/>
      <c r="K1" s="145"/>
      <c r="L1" s="145"/>
      <c r="M1" s="145"/>
      <c r="N1" s="145"/>
      <c r="O1" s="145"/>
      <c r="P1" s="145"/>
      <c r="Q1" s="145"/>
      <c r="R1" s="145"/>
      <c r="S1" s="145"/>
      <c r="T1" s="145"/>
    </row>
    <row r="2" spans="1:20" ht="59.25" customHeight="1">
      <c r="A2" s="146" t="s">
        <v>322</v>
      </c>
      <c r="B2" s="225"/>
      <c r="C2" s="225"/>
      <c r="D2" s="225"/>
      <c r="E2" s="225"/>
      <c r="F2" s="225"/>
      <c r="G2" s="225"/>
      <c r="H2" s="225"/>
      <c r="I2" s="225"/>
      <c r="J2" s="225"/>
      <c r="K2" s="225"/>
      <c r="L2" s="225"/>
      <c r="M2" s="225"/>
      <c r="N2" s="225"/>
      <c r="O2" s="225"/>
      <c r="P2" s="225"/>
      <c r="Q2" s="225"/>
      <c r="R2" s="225"/>
      <c r="S2" s="225"/>
      <c r="T2" s="225"/>
    </row>
    <row r="3" spans="1:20" s="102" customFormat="1" ht="18">
      <c r="A3" s="148" t="s">
        <v>323</v>
      </c>
      <c r="B3" s="226"/>
      <c r="C3" s="226"/>
      <c r="D3" s="226"/>
      <c r="E3" s="226"/>
      <c r="F3" s="226"/>
      <c r="G3" s="226"/>
      <c r="H3" s="226"/>
      <c r="I3" s="226"/>
      <c r="J3" s="226"/>
      <c r="K3" s="226"/>
      <c r="L3" s="226"/>
      <c r="M3" s="226"/>
      <c r="N3" s="226"/>
      <c r="O3" s="226"/>
      <c r="P3" s="226"/>
      <c r="Q3" s="226"/>
      <c r="R3" s="226"/>
      <c r="S3" s="226"/>
      <c r="T3" s="226"/>
    </row>
    <row r="4" spans="1:20" s="102" customFormat="1" ht="18">
      <c r="A4" s="227" t="s">
        <v>324</v>
      </c>
      <c r="B4" s="226"/>
      <c r="C4" s="226"/>
      <c r="D4" s="226"/>
      <c r="E4" s="226"/>
      <c r="F4" s="226"/>
      <c r="G4" s="226"/>
      <c r="H4" s="226"/>
      <c r="I4" s="226"/>
      <c r="J4" s="226"/>
      <c r="K4" s="226"/>
      <c r="L4" s="226"/>
      <c r="M4" s="226"/>
      <c r="N4" s="226"/>
      <c r="O4" s="226"/>
      <c r="P4" s="226"/>
      <c r="Q4" s="226"/>
      <c r="R4" s="226"/>
      <c r="S4" s="226"/>
      <c r="T4" s="226"/>
    </row>
    <row r="5" spans="1:16" ht="12.75">
      <c r="A5" s="4"/>
      <c r="B5" s="4"/>
      <c r="C5" s="4"/>
      <c r="D5" s="4"/>
      <c r="E5" s="4"/>
      <c r="F5" s="4"/>
      <c r="G5" s="4"/>
      <c r="H5" s="4"/>
      <c r="I5" s="4"/>
      <c r="J5" s="4"/>
      <c r="K5" s="4"/>
      <c r="L5" s="4"/>
      <c r="M5" s="4"/>
      <c r="N5" s="4"/>
      <c r="O5" s="4"/>
      <c r="P5" s="103"/>
    </row>
    <row r="6" spans="1:16" ht="21" thickBot="1">
      <c r="A6" s="143" t="s">
        <v>255</v>
      </c>
      <c r="B6" s="143"/>
      <c r="C6" s="143"/>
      <c r="D6" s="143"/>
      <c r="E6" s="143"/>
      <c r="F6" s="143"/>
      <c r="G6" s="143"/>
      <c r="H6" s="143"/>
      <c r="I6" s="143"/>
      <c r="J6" s="143"/>
      <c r="K6" s="143"/>
      <c r="L6" s="143"/>
      <c r="M6" s="143"/>
      <c r="N6" s="143"/>
      <c r="O6" s="143"/>
      <c r="P6" s="143"/>
    </row>
    <row r="7" spans="1:16" ht="11.25" customHeight="1">
      <c r="A7" s="124" t="s">
        <v>1</v>
      </c>
      <c r="B7" s="125" t="s">
        <v>256</v>
      </c>
      <c r="C7" s="125"/>
      <c r="D7" s="125"/>
      <c r="E7" s="125" t="s">
        <v>257</v>
      </c>
      <c r="F7" s="125"/>
      <c r="G7" s="125"/>
      <c r="H7" s="232" t="s">
        <v>2</v>
      </c>
      <c r="I7" s="235" t="s">
        <v>258</v>
      </c>
      <c r="J7" s="125" t="s">
        <v>6</v>
      </c>
      <c r="K7" s="125"/>
      <c r="L7" s="125"/>
      <c r="M7" s="125"/>
      <c r="N7" s="236"/>
      <c r="O7" s="236"/>
      <c r="P7" s="237" t="s">
        <v>259</v>
      </c>
    </row>
    <row r="8" spans="1:16" s="2" customFormat="1" ht="12" customHeight="1">
      <c r="A8" s="127"/>
      <c r="B8" s="128"/>
      <c r="C8" s="128"/>
      <c r="D8" s="128"/>
      <c r="E8" s="128"/>
      <c r="F8" s="128"/>
      <c r="G8" s="128"/>
      <c r="H8" s="233"/>
      <c r="I8" s="223"/>
      <c r="J8" s="223" t="s">
        <v>260</v>
      </c>
      <c r="K8" s="223" t="s">
        <v>7</v>
      </c>
      <c r="L8" s="223" t="s">
        <v>261</v>
      </c>
      <c r="M8" s="223" t="s">
        <v>262</v>
      </c>
      <c r="N8" s="228" t="s">
        <v>30</v>
      </c>
      <c r="O8" s="229"/>
      <c r="P8" s="238"/>
    </row>
    <row r="9" spans="1:16" s="2" customFormat="1" ht="60" customHeight="1" thickBot="1">
      <c r="A9" s="231"/>
      <c r="B9" s="104" t="s">
        <v>5</v>
      </c>
      <c r="C9" s="104" t="s">
        <v>4</v>
      </c>
      <c r="D9" s="104" t="s">
        <v>3</v>
      </c>
      <c r="E9" s="104" t="s">
        <v>5</v>
      </c>
      <c r="F9" s="104" t="s">
        <v>4</v>
      </c>
      <c r="G9" s="104" t="s">
        <v>3</v>
      </c>
      <c r="H9" s="234"/>
      <c r="I9" s="224"/>
      <c r="J9" s="224"/>
      <c r="K9" s="224"/>
      <c r="L9" s="224"/>
      <c r="M9" s="224"/>
      <c r="N9" s="104" t="s">
        <v>263</v>
      </c>
      <c r="O9" s="104" t="s">
        <v>264</v>
      </c>
      <c r="P9" s="239"/>
    </row>
    <row r="10" spans="1:16" ht="24.75" customHeight="1">
      <c r="A10" s="105" t="s">
        <v>265</v>
      </c>
      <c r="B10" s="106">
        <v>600</v>
      </c>
      <c r="C10" s="106">
        <v>485</v>
      </c>
      <c r="D10" s="106">
        <v>710</v>
      </c>
      <c r="E10" s="106">
        <v>240</v>
      </c>
      <c r="F10" s="106">
        <v>388</v>
      </c>
      <c r="G10" s="106">
        <v>570</v>
      </c>
      <c r="H10" s="106">
        <v>27</v>
      </c>
      <c r="I10" s="106">
        <v>0.22</v>
      </c>
      <c r="J10" s="106">
        <v>2</v>
      </c>
      <c r="K10" s="106" t="s">
        <v>31</v>
      </c>
      <c r="L10" s="106" t="s">
        <v>11</v>
      </c>
      <c r="M10" s="106" t="s">
        <v>266</v>
      </c>
      <c r="N10" s="106" t="s">
        <v>11</v>
      </c>
      <c r="O10" s="106" t="s">
        <v>31</v>
      </c>
      <c r="P10" s="107">
        <v>5803</v>
      </c>
    </row>
    <row r="11" spans="1:16" ht="30.75" customHeight="1">
      <c r="A11" s="51" t="s">
        <v>267</v>
      </c>
      <c r="B11" s="8">
        <v>600</v>
      </c>
      <c r="C11" s="8">
        <v>485</v>
      </c>
      <c r="D11" s="8">
        <v>710</v>
      </c>
      <c r="E11" s="8">
        <v>240</v>
      </c>
      <c r="F11" s="8">
        <v>388</v>
      </c>
      <c r="G11" s="8">
        <v>570</v>
      </c>
      <c r="H11" s="8">
        <v>27</v>
      </c>
      <c r="I11" s="8">
        <v>0.22</v>
      </c>
      <c r="J11" s="8">
        <v>2</v>
      </c>
      <c r="K11" s="8" t="s">
        <v>31</v>
      </c>
      <c r="L11" s="8" t="s">
        <v>12</v>
      </c>
      <c r="M11" s="8" t="s">
        <v>266</v>
      </c>
      <c r="N11" s="8" t="s">
        <v>11</v>
      </c>
      <c r="O11" s="8" t="s">
        <v>31</v>
      </c>
      <c r="P11" s="108">
        <v>5924</v>
      </c>
    </row>
    <row r="12" spans="1:16" s="3" customFormat="1" ht="24.75" customHeight="1">
      <c r="A12" s="109" t="s">
        <v>268</v>
      </c>
      <c r="B12" s="8">
        <v>600</v>
      </c>
      <c r="C12" s="8">
        <v>485</v>
      </c>
      <c r="D12" s="8">
        <v>750</v>
      </c>
      <c r="E12" s="8">
        <v>240</v>
      </c>
      <c r="F12" s="8">
        <v>388</v>
      </c>
      <c r="G12" s="8">
        <v>570</v>
      </c>
      <c r="H12" s="8">
        <v>27</v>
      </c>
      <c r="I12" s="8"/>
      <c r="J12" s="8">
        <v>2</v>
      </c>
      <c r="K12" s="8" t="s">
        <v>31</v>
      </c>
      <c r="L12" s="8" t="s">
        <v>11</v>
      </c>
      <c r="M12" s="8" t="s">
        <v>266</v>
      </c>
      <c r="N12" s="8" t="s">
        <v>31</v>
      </c>
      <c r="O12" s="8" t="s">
        <v>11</v>
      </c>
      <c r="P12" s="110">
        <v>5803</v>
      </c>
    </row>
    <row r="13" spans="1:16" s="3" customFormat="1" ht="24.75" customHeight="1">
      <c r="A13" s="109" t="s">
        <v>269</v>
      </c>
      <c r="B13" s="8">
        <v>600</v>
      </c>
      <c r="C13" s="8">
        <v>485</v>
      </c>
      <c r="D13" s="8">
        <v>1010</v>
      </c>
      <c r="E13" s="8">
        <v>240</v>
      </c>
      <c r="F13" s="8">
        <v>388</v>
      </c>
      <c r="G13" s="8">
        <v>570</v>
      </c>
      <c r="H13" s="8">
        <v>39</v>
      </c>
      <c r="I13" s="8">
        <v>0.31</v>
      </c>
      <c r="J13" s="8">
        <v>3</v>
      </c>
      <c r="K13" s="8" t="s">
        <v>31</v>
      </c>
      <c r="L13" s="8" t="s">
        <v>11</v>
      </c>
      <c r="M13" s="8" t="s">
        <v>266</v>
      </c>
      <c r="N13" s="8" t="s">
        <v>11</v>
      </c>
      <c r="O13" s="8" t="s">
        <v>31</v>
      </c>
      <c r="P13" s="110">
        <v>7896</v>
      </c>
    </row>
    <row r="14" spans="1:16" s="3" customFormat="1" ht="30" customHeight="1">
      <c r="A14" s="50" t="s">
        <v>270</v>
      </c>
      <c r="B14" s="8">
        <v>600</v>
      </c>
      <c r="C14" s="8">
        <v>485</v>
      </c>
      <c r="D14" s="8">
        <v>1010</v>
      </c>
      <c r="E14" s="8">
        <v>240</v>
      </c>
      <c r="F14" s="8">
        <v>388</v>
      </c>
      <c r="G14" s="8">
        <v>570</v>
      </c>
      <c r="H14" s="8">
        <v>39</v>
      </c>
      <c r="I14" s="8">
        <v>0.31</v>
      </c>
      <c r="J14" s="8">
        <v>3</v>
      </c>
      <c r="K14" s="8" t="s">
        <v>31</v>
      </c>
      <c r="L14" s="8" t="s">
        <v>12</v>
      </c>
      <c r="M14" s="8" t="s">
        <v>266</v>
      </c>
      <c r="N14" s="8" t="s">
        <v>11</v>
      </c>
      <c r="O14" s="8" t="s">
        <v>31</v>
      </c>
      <c r="P14" s="110">
        <v>8003</v>
      </c>
    </row>
    <row r="15" spans="1:16" s="3" customFormat="1" ht="24.75" customHeight="1">
      <c r="A15" s="109" t="s">
        <v>271</v>
      </c>
      <c r="B15" s="8">
        <v>600</v>
      </c>
      <c r="C15" s="8">
        <v>485</v>
      </c>
      <c r="D15" s="8">
        <v>1050</v>
      </c>
      <c r="E15" s="8">
        <v>240</v>
      </c>
      <c r="F15" s="8">
        <v>388</v>
      </c>
      <c r="G15" s="8">
        <v>570</v>
      </c>
      <c r="H15" s="8">
        <v>39</v>
      </c>
      <c r="I15" s="8"/>
      <c r="J15" s="8">
        <v>3</v>
      </c>
      <c r="K15" s="8" t="s">
        <v>31</v>
      </c>
      <c r="L15" s="8" t="s">
        <v>11</v>
      </c>
      <c r="M15" s="8" t="s">
        <v>266</v>
      </c>
      <c r="N15" s="8" t="s">
        <v>31</v>
      </c>
      <c r="O15" s="8" t="s">
        <v>11</v>
      </c>
      <c r="P15" s="110">
        <v>8086</v>
      </c>
    </row>
    <row r="16" spans="1:16" s="3" customFormat="1" ht="24.75" customHeight="1">
      <c r="A16" s="109" t="s">
        <v>272</v>
      </c>
      <c r="B16" s="8">
        <v>600</v>
      </c>
      <c r="C16" s="8">
        <v>485</v>
      </c>
      <c r="D16" s="8">
        <v>1310</v>
      </c>
      <c r="E16" s="8">
        <v>240</v>
      </c>
      <c r="F16" s="8">
        <v>388</v>
      </c>
      <c r="G16" s="8">
        <v>570</v>
      </c>
      <c r="H16" s="8">
        <v>50</v>
      </c>
      <c r="I16" s="8">
        <v>0.39</v>
      </c>
      <c r="J16" s="8">
        <v>4</v>
      </c>
      <c r="K16" s="8" t="s">
        <v>31</v>
      </c>
      <c r="L16" s="8" t="s">
        <v>11</v>
      </c>
      <c r="M16" s="8" t="s">
        <v>266</v>
      </c>
      <c r="N16" s="8" t="s">
        <v>11</v>
      </c>
      <c r="O16" s="8" t="s">
        <v>31</v>
      </c>
      <c r="P16" s="110">
        <v>9836</v>
      </c>
    </row>
    <row r="17" spans="1:16" s="3" customFormat="1" ht="24.75" customHeight="1">
      <c r="A17" s="50" t="s">
        <v>273</v>
      </c>
      <c r="B17" s="8">
        <v>600</v>
      </c>
      <c r="C17" s="8">
        <v>485</v>
      </c>
      <c r="D17" s="8">
        <v>1310</v>
      </c>
      <c r="E17" s="8">
        <v>240</v>
      </c>
      <c r="F17" s="8">
        <v>388</v>
      </c>
      <c r="G17" s="8">
        <v>570</v>
      </c>
      <c r="H17" s="8">
        <v>50</v>
      </c>
      <c r="I17" s="8">
        <v>0.39</v>
      </c>
      <c r="J17" s="8">
        <v>4</v>
      </c>
      <c r="K17" s="8" t="s">
        <v>31</v>
      </c>
      <c r="L17" s="8" t="s">
        <v>12</v>
      </c>
      <c r="M17" s="8" t="s">
        <v>266</v>
      </c>
      <c r="N17" s="8" t="s">
        <v>11</v>
      </c>
      <c r="O17" s="8" t="s">
        <v>31</v>
      </c>
      <c r="P17" s="110">
        <v>10161</v>
      </c>
    </row>
    <row r="18" spans="1:16" s="3" customFormat="1" ht="24.75" customHeight="1">
      <c r="A18" s="109" t="s">
        <v>274</v>
      </c>
      <c r="B18" s="8">
        <v>600</v>
      </c>
      <c r="C18" s="8">
        <v>485</v>
      </c>
      <c r="D18" s="8">
        <v>1350</v>
      </c>
      <c r="E18" s="8">
        <v>240</v>
      </c>
      <c r="F18" s="8">
        <v>388</v>
      </c>
      <c r="G18" s="8">
        <v>570</v>
      </c>
      <c r="H18" s="8">
        <v>50</v>
      </c>
      <c r="I18" s="8"/>
      <c r="J18" s="8">
        <v>4</v>
      </c>
      <c r="K18" s="8" t="s">
        <v>31</v>
      </c>
      <c r="L18" s="8" t="s">
        <v>11</v>
      </c>
      <c r="M18" s="8" t="s">
        <v>266</v>
      </c>
      <c r="N18" s="8" t="s">
        <v>31</v>
      </c>
      <c r="O18" s="8" t="s">
        <v>11</v>
      </c>
      <c r="P18" s="110">
        <v>9805</v>
      </c>
    </row>
    <row r="19" spans="1:16" s="3" customFormat="1" ht="24.75" customHeight="1">
      <c r="A19" s="109" t="s">
        <v>275</v>
      </c>
      <c r="B19" s="8">
        <v>600</v>
      </c>
      <c r="C19" s="8">
        <v>870</v>
      </c>
      <c r="D19" s="8">
        <v>1310</v>
      </c>
      <c r="E19" s="8">
        <v>240</v>
      </c>
      <c r="F19" s="8" t="s">
        <v>276</v>
      </c>
      <c r="G19" s="8">
        <v>570</v>
      </c>
      <c r="H19" s="8">
        <v>72</v>
      </c>
      <c r="I19" s="8">
        <v>0.7</v>
      </c>
      <c r="J19" s="8">
        <v>4</v>
      </c>
      <c r="K19" s="8" t="s">
        <v>31</v>
      </c>
      <c r="L19" s="8" t="s">
        <v>11</v>
      </c>
      <c r="M19" s="8" t="s">
        <v>266</v>
      </c>
      <c r="N19" s="8" t="s">
        <v>11</v>
      </c>
      <c r="O19" s="8" t="s">
        <v>31</v>
      </c>
      <c r="P19" s="110">
        <v>18267</v>
      </c>
    </row>
    <row r="20" spans="1:16" s="3" customFormat="1" ht="24.75" customHeight="1">
      <c r="A20" s="109" t="s">
        <v>277</v>
      </c>
      <c r="B20" s="8">
        <v>350</v>
      </c>
      <c r="C20" s="8">
        <v>530</v>
      </c>
      <c r="D20" s="8">
        <v>1400</v>
      </c>
      <c r="E20" s="8">
        <v>120</v>
      </c>
      <c r="F20" s="8" t="s">
        <v>278</v>
      </c>
      <c r="G20" s="8">
        <v>260</v>
      </c>
      <c r="H20" s="8">
        <v>72</v>
      </c>
      <c r="I20" s="8">
        <v>0.26</v>
      </c>
      <c r="J20" s="8">
        <v>4</v>
      </c>
      <c r="K20" s="8">
        <v>4</v>
      </c>
      <c r="L20" s="8" t="s">
        <v>11</v>
      </c>
      <c r="M20" s="8" t="s">
        <v>279</v>
      </c>
      <c r="N20" s="8" t="s">
        <v>11</v>
      </c>
      <c r="O20" s="8" t="s">
        <v>31</v>
      </c>
      <c r="P20" s="110">
        <v>12485</v>
      </c>
    </row>
    <row r="21" spans="1:16" s="3" customFormat="1" ht="24.75" customHeight="1">
      <c r="A21" s="109" t="s">
        <v>280</v>
      </c>
      <c r="B21" s="8">
        <v>600</v>
      </c>
      <c r="C21" s="8">
        <v>485</v>
      </c>
      <c r="D21" s="8">
        <v>1610</v>
      </c>
      <c r="E21" s="8">
        <v>240</v>
      </c>
      <c r="F21" s="8">
        <v>388</v>
      </c>
      <c r="G21" s="8">
        <v>570</v>
      </c>
      <c r="H21" s="8">
        <v>61</v>
      </c>
      <c r="I21" s="8">
        <v>0.48</v>
      </c>
      <c r="J21" s="8">
        <v>5</v>
      </c>
      <c r="K21" s="8" t="s">
        <v>31</v>
      </c>
      <c r="L21" s="8" t="s">
        <v>11</v>
      </c>
      <c r="M21" s="8" t="s">
        <v>266</v>
      </c>
      <c r="N21" s="8" t="s">
        <v>11</v>
      </c>
      <c r="O21" s="8" t="s">
        <v>31</v>
      </c>
      <c r="P21" s="110">
        <v>12769</v>
      </c>
    </row>
    <row r="22" spans="1:16" s="3" customFormat="1" ht="24.75" customHeight="1">
      <c r="A22" s="50" t="s">
        <v>281</v>
      </c>
      <c r="B22" s="8">
        <v>600</v>
      </c>
      <c r="C22" s="8">
        <v>485</v>
      </c>
      <c r="D22" s="8">
        <v>1610</v>
      </c>
      <c r="E22" s="8">
        <v>240</v>
      </c>
      <c r="F22" s="8">
        <v>388</v>
      </c>
      <c r="G22" s="8">
        <v>570</v>
      </c>
      <c r="H22" s="8">
        <v>61</v>
      </c>
      <c r="I22" s="8">
        <v>0.48</v>
      </c>
      <c r="J22" s="8">
        <v>5</v>
      </c>
      <c r="K22" s="8" t="s">
        <v>31</v>
      </c>
      <c r="L22" s="8" t="s">
        <v>12</v>
      </c>
      <c r="M22" s="8" t="s">
        <v>266</v>
      </c>
      <c r="N22" s="8" t="s">
        <v>11</v>
      </c>
      <c r="O22" s="8" t="s">
        <v>31</v>
      </c>
      <c r="P22" s="110">
        <v>13342</v>
      </c>
    </row>
    <row r="23" spans="1:16" s="3" customFormat="1" ht="24.75" customHeight="1">
      <c r="A23" s="109" t="s">
        <v>282</v>
      </c>
      <c r="B23" s="8">
        <v>600</v>
      </c>
      <c r="C23" s="8">
        <v>485</v>
      </c>
      <c r="D23" s="8">
        <v>1650</v>
      </c>
      <c r="E23" s="8">
        <v>240</v>
      </c>
      <c r="F23" s="8">
        <v>388</v>
      </c>
      <c r="G23" s="8">
        <v>570</v>
      </c>
      <c r="H23" s="8">
        <v>61</v>
      </c>
      <c r="I23" s="8"/>
      <c r="J23" s="8">
        <v>5</v>
      </c>
      <c r="K23" s="8" t="s">
        <v>31</v>
      </c>
      <c r="L23" s="8" t="s">
        <v>11</v>
      </c>
      <c r="M23" s="8" t="s">
        <v>266</v>
      </c>
      <c r="N23" s="8" t="s">
        <v>11</v>
      </c>
      <c r="O23" s="8" t="s">
        <v>31</v>
      </c>
      <c r="P23" s="110">
        <v>12754</v>
      </c>
    </row>
    <row r="24" spans="1:16" s="3" customFormat="1" ht="24.75" customHeight="1">
      <c r="A24" s="50" t="s">
        <v>283</v>
      </c>
      <c r="B24" s="8">
        <v>1350</v>
      </c>
      <c r="C24" s="8">
        <v>1000</v>
      </c>
      <c r="D24" s="8">
        <v>735</v>
      </c>
      <c r="E24" s="8">
        <v>55</v>
      </c>
      <c r="F24" s="8">
        <v>1260</v>
      </c>
      <c r="G24" s="8">
        <v>955</v>
      </c>
      <c r="H24" s="8">
        <v>76</v>
      </c>
      <c r="I24" s="8">
        <v>0.98</v>
      </c>
      <c r="J24" s="8">
        <v>5</v>
      </c>
      <c r="K24" s="8" t="s">
        <v>31</v>
      </c>
      <c r="L24" s="8" t="s">
        <v>11</v>
      </c>
      <c r="M24" s="8" t="s">
        <v>284</v>
      </c>
      <c r="N24" s="8" t="s">
        <v>11</v>
      </c>
      <c r="O24" s="8" t="s">
        <v>31</v>
      </c>
      <c r="P24" s="110">
        <v>43178</v>
      </c>
    </row>
    <row r="25" spans="1:16" s="3" customFormat="1" ht="24.75" customHeight="1">
      <c r="A25" s="50" t="s">
        <v>285</v>
      </c>
      <c r="B25" s="8">
        <v>100</v>
      </c>
      <c r="C25" s="8">
        <v>650</v>
      </c>
      <c r="D25" s="8">
        <v>735</v>
      </c>
      <c r="E25" s="8">
        <v>55</v>
      </c>
      <c r="F25" s="8">
        <v>910</v>
      </c>
      <c r="G25" s="8">
        <v>710</v>
      </c>
      <c r="H25" s="8">
        <v>76</v>
      </c>
      <c r="I25" s="8">
        <v>0.56</v>
      </c>
      <c r="J25" s="8">
        <v>5</v>
      </c>
      <c r="K25" s="8" t="s">
        <v>31</v>
      </c>
      <c r="L25" s="8" t="s">
        <v>11</v>
      </c>
      <c r="M25" s="8" t="s">
        <v>286</v>
      </c>
      <c r="N25" s="8" t="s">
        <v>11</v>
      </c>
      <c r="O25" s="8" t="s">
        <v>31</v>
      </c>
      <c r="P25" s="110">
        <v>22184</v>
      </c>
    </row>
    <row r="26" spans="1:16" s="3" customFormat="1" ht="24.75" customHeight="1">
      <c r="A26" s="50" t="s">
        <v>287</v>
      </c>
      <c r="B26" s="8">
        <v>605</v>
      </c>
      <c r="C26" s="8">
        <v>530</v>
      </c>
      <c r="D26" s="8">
        <v>1400</v>
      </c>
      <c r="E26" s="8">
        <v>120</v>
      </c>
      <c r="F26" s="8" t="s">
        <v>278</v>
      </c>
      <c r="G26" s="8">
        <v>520</v>
      </c>
      <c r="H26" s="8">
        <v>61</v>
      </c>
      <c r="I26" s="8">
        <v>0.46</v>
      </c>
      <c r="J26" s="8">
        <v>5</v>
      </c>
      <c r="K26" s="8">
        <v>2</v>
      </c>
      <c r="L26" s="8" t="s">
        <v>11</v>
      </c>
      <c r="M26" s="8" t="s">
        <v>279</v>
      </c>
      <c r="N26" s="8" t="s">
        <v>11</v>
      </c>
      <c r="O26" s="8" t="s">
        <v>31</v>
      </c>
      <c r="P26" s="110">
        <v>15377</v>
      </c>
    </row>
    <row r="27" spans="1:16" s="3" customFormat="1" ht="24.75" customHeight="1">
      <c r="A27" s="109" t="s">
        <v>288</v>
      </c>
      <c r="B27" s="8">
        <v>585</v>
      </c>
      <c r="C27" s="8">
        <v>525</v>
      </c>
      <c r="D27" s="8">
        <v>1190</v>
      </c>
      <c r="E27" s="8">
        <v>120</v>
      </c>
      <c r="F27" s="8" t="s">
        <v>278</v>
      </c>
      <c r="G27" s="8">
        <v>520</v>
      </c>
      <c r="H27" s="8">
        <v>56</v>
      </c>
      <c r="I27" s="8">
        <v>0.37</v>
      </c>
      <c r="J27" s="8">
        <v>6</v>
      </c>
      <c r="K27" s="8" t="s">
        <v>31</v>
      </c>
      <c r="L27" s="8" t="s">
        <v>11</v>
      </c>
      <c r="M27" s="8" t="s">
        <v>279</v>
      </c>
      <c r="N27" s="8" t="s">
        <v>11</v>
      </c>
      <c r="O27" s="8" t="s">
        <v>31</v>
      </c>
      <c r="P27" s="110">
        <v>13062</v>
      </c>
    </row>
    <row r="28" spans="1:16" s="3" customFormat="1" ht="27.75" customHeight="1">
      <c r="A28" s="50" t="s">
        <v>289</v>
      </c>
      <c r="B28" s="8">
        <v>585</v>
      </c>
      <c r="C28" s="8">
        <v>525</v>
      </c>
      <c r="D28" s="8">
        <v>1190</v>
      </c>
      <c r="E28" s="8">
        <v>120</v>
      </c>
      <c r="F28" s="8" t="s">
        <v>290</v>
      </c>
      <c r="G28" s="8">
        <v>520</v>
      </c>
      <c r="H28" s="8">
        <v>56</v>
      </c>
      <c r="I28" s="8">
        <v>0.37</v>
      </c>
      <c r="J28" s="8">
        <v>6</v>
      </c>
      <c r="K28" s="8" t="s">
        <v>31</v>
      </c>
      <c r="L28" s="8" t="s">
        <v>12</v>
      </c>
      <c r="M28" s="8" t="s">
        <v>279</v>
      </c>
      <c r="N28" s="8" t="s">
        <v>11</v>
      </c>
      <c r="O28" s="8" t="s">
        <v>31</v>
      </c>
      <c r="P28" s="110">
        <v>13556</v>
      </c>
    </row>
    <row r="29" spans="1:16" s="3" customFormat="1" ht="24.75" customHeight="1">
      <c r="A29" s="109" t="s">
        <v>291</v>
      </c>
      <c r="B29" s="8">
        <v>585</v>
      </c>
      <c r="C29" s="8">
        <v>525</v>
      </c>
      <c r="D29" s="8">
        <v>1190</v>
      </c>
      <c r="E29" s="8"/>
      <c r="F29" s="8"/>
      <c r="G29" s="8"/>
      <c r="H29" s="8">
        <v>56</v>
      </c>
      <c r="I29" s="8">
        <v>0.37</v>
      </c>
      <c r="J29" s="8">
        <v>6</v>
      </c>
      <c r="K29" s="8" t="s">
        <v>31</v>
      </c>
      <c r="L29" s="8" t="s">
        <v>11</v>
      </c>
      <c r="M29" s="8" t="s">
        <v>292</v>
      </c>
      <c r="N29" s="8" t="s">
        <v>11</v>
      </c>
      <c r="O29" s="8" t="s">
        <v>31</v>
      </c>
      <c r="P29" s="110">
        <v>13669</v>
      </c>
    </row>
    <row r="30" spans="1:16" s="3" customFormat="1" ht="24.75" customHeight="1">
      <c r="A30" s="109" t="s">
        <v>293</v>
      </c>
      <c r="B30" s="8">
        <v>585</v>
      </c>
      <c r="C30" s="8">
        <v>525</v>
      </c>
      <c r="D30" s="8">
        <v>1370</v>
      </c>
      <c r="E30" s="8">
        <v>120</v>
      </c>
      <c r="F30" s="8" t="s">
        <v>278</v>
      </c>
      <c r="G30" s="8">
        <v>520</v>
      </c>
      <c r="H30" s="8">
        <v>56</v>
      </c>
      <c r="I30" s="8">
        <v>0.37</v>
      </c>
      <c r="J30" s="8">
        <v>7</v>
      </c>
      <c r="K30" s="8" t="s">
        <v>31</v>
      </c>
      <c r="L30" s="8" t="s">
        <v>11</v>
      </c>
      <c r="M30" s="8" t="s">
        <v>279</v>
      </c>
      <c r="N30" s="8" t="s">
        <v>11</v>
      </c>
      <c r="O30" s="8" t="s">
        <v>31</v>
      </c>
      <c r="P30" s="110">
        <v>13459</v>
      </c>
    </row>
    <row r="31" spans="1:16" s="3" customFormat="1" ht="24.75" customHeight="1">
      <c r="A31" s="50" t="s">
        <v>294</v>
      </c>
      <c r="B31" s="8">
        <v>585</v>
      </c>
      <c r="C31" s="8">
        <v>525</v>
      </c>
      <c r="D31" s="8">
        <v>1370</v>
      </c>
      <c r="E31" s="8">
        <v>120</v>
      </c>
      <c r="F31" s="8" t="s">
        <v>290</v>
      </c>
      <c r="G31" s="8">
        <v>520</v>
      </c>
      <c r="H31" s="8">
        <v>56</v>
      </c>
      <c r="I31" s="8">
        <v>0.37</v>
      </c>
      <c r="J31" s="8">
        <v>7</v>
      </c>
      <c r="K31" s="8" t="s">
        <v>31</v>
      </c>
      <c r="L31" s="8" t="s">
        <v>12</v>
      </c>
      <c r="M31" s="8" t="s">
        <v>279</v>
      </c>
      <c r="N31" s="8" t="s">
        <v>11</v>
      </c>
      <c r="O31" s="8" t="s">
        <v>31</v>
      </c>
      <c r="P31" s="110">
        <v>14306</v>
      </c>
    </row>
    <row r="32" spans="1:16" s="3" customFormat="1" ht="24.75" customHeight="1">
      <c r="A32" s="109" t="s">
        <v>295</v>
      </c>
      <c r="B32" s="8">
        <v>585</v>
      </c>
      <c r="C32" s="8">
        <v>305</v>
      </c>
      <c r="D32" s="8">
        <v>1370</v>
      </c>
      <c r="E32" s="8">
        <v>120</v>
      </c>
      <c r="F32" s="8" t="s">
        <v>296</v>
      </c>
      <c r="G32" s="8">
        <v>520</v>
      </c>
      <c r="H32" s="8">
        <v>65</v>
      </c>
      <c r="I32" s="8">
        <v>0.25</v>
      </c>
      <c r="J32" s="8">
        <v>7</v>
      </c>
      <c r="K32" s="8" t="s">
        <v>31</v>
      </c>
      <c r="L32" s="8" t="s">
        <v>11</v>
      </c>
      <c r="M32" s="8" t="s">
        <v>279</v>
      </c>
      <c r="N32" s="8" t="s">
        <v>11</v>
      </c>
      <c r="O32" s="8" t="s">
        <v>31</v>
      </c>
      <c r="P32" s="110">
        <v>10554</v>
      </c>
    </row>
    <row r="33" spans="1:16" s="3" customFormat="1" ht="24.75" customHeight="1">
      <c r="A33" s="109" t="s">
        <v>297</v>
      </c>
      <c r="B33" s="8">
        <v>585</v>
      </c>
      <c r="C33" s="8">
        <v>745</v>
      </c>
      <c r="D33" s="8">
        <v>1370</v>
      </c>
      <c r="E33" s="8">
        <v>120</v>
      </c>
      <c r="F33" s="8" t="s">
        <v>298</v>
      </c>
      <c r="G33" s="8">
        <v>520</v>
      </c>
      <c r="H33" s="8">
        <v>85</v>
      </c>
      <c r="I33" s="8">
        <v>0.61</v>
      </c>
      <c r="J33" s="8">
        <v>7</v>
      </c>
      <c r="K33" s="8" t="s">
        <v>31</v>
      </c>
      <c r="L33" s="8" t="s">
        <v>11</v>
      </c>
      <c r="M33" s="8" t="s">
        <v>279</v>
      </c>
      <c r="N33" s="8" t="s">
        <v>11</v>
      </c>
      <c r="O33" s="8" t="s">
        <v>31</v>
      </c>
      <c r="P33" s="110">
        <v>19404</v>
      </c>
    </row>
    <row r="34" spans="1:16" s="3" customFormat="1" ht="24.75" customHeight="1">
      <c r="A34" s="109" t="s">
        <v>299</v>
      </c>
      <c r="B34" s="8">
        <v>585</v>
      </c>
      <c r="C34" s="8">
        <v>525</v>
      </c>
      <c r="D34" s="8">
        <v>1370</v>
      </c>
      <c r="E34" s="8"/>
      <c r="F34" s="8"/>
      <c r="G34" s="8"/>
      <c r="H34" s="8">
        <v>56</v>
      </c>
      <c r="I34" s="8">
        <v>0.37</v>
      </c>
      <c r="J34" s="8">
        <v>7</v>
      </c>
      <c r="K34" s="8" t="s">
        <v>31</v>
      </c>
      <c r="L34" s="8" t="s">
        <v>11</v>
      </c>
      <c r="M34" s="8" t="s">
        <v>292</v>
      </c>
      <c r="N34" s="8" t="s">
        <v>11</v>
      </c>
      <c r="O34" s="8" t="s">
        <v>31</v>
      </c>
      <c r="P34" s="110">
        <v>14464</v>
      </c>
    </row>
    <row r="35" spans="1:16" s="3" customFormat="1" ht="24.75" customHeight="1">
      <c r="A35" s="109" t="s">
        <v>300</v>
      </c>
      <c r="B35" s="8">
        <v>600</v>
      </c>
      <c r="C35" s="8">
        <v>680</v>
      </c>
      <c r="D35" s="8">
        <v>1740</v>
      </c>
      <c r="E35" s="8">
        <v>340</v>
      </c>
      <c r="F35" s="8">
        <v>250</v>
      </c>
      <c r="G35" s="8">
        <v>545</v>
      </c>
      <c r="H35" s="8">
        <v>90</v>
      </c>
      <c r="I35" s="8">
        <v>0.7</v>
      </c>
      <c r="J35" s="8">
        <v>8</v>
      </c>
      <c r="K35" s="8" t="s">
        <v>31</v>
      </c>
      <c r="L35" s="8" t="s">
        <v>11</v>
      </c>
      <c r="M35" s="8" t="s">
        <v>266</v>
      </c>
      <c r="N35" s="8" t="s">
        <v>11</v>
      </c>
      <c r="O35" s="8" t="s">
        <v>31</v>
      </c>
      <c r="P35" s="110">
        <v>26519</v>
      </c>
    </row>
    <row r="36" spans="1:16" s="3" customFormat="1" ht="24.75" customHeight="1">
      <c r="A36" s="109" t="s">
        <v>301</v>
      </c>
      <c r="B36" s="8">
        <v>585</v>
      </c>
      <c r="C36" s="8">
        <v>525</v>
      </c>
      <c r="D36" s="8">
        <v>1550</v>
      </c>
      <c r="E36" s="8"/>
      <c r="F36" s="8"/>
      <c r="G36" s="8"/>
      <c r="H36" s="8">
        <v>80</v>
      </c>
      <c r="I36" s="8">
        <v>0.48</v>
      </c>
      <c r="J36" s="8">
        <v>8</v>
      </c>
      <c r="K36" s="8" t="s">
        <v>31</v>
      </c>
      <c r="L36" s="8" t="s">
        <v>11</v>
      </c>
      <c r="M36" s="8" t="s">
        <v>279</v>
      </c>
      <c r="N36" s="8" t="s">
        <v>11</v>
      </c>
      <c r="O36" s="8" t="s">
        <v>31</v>
      </c>
      <c r="P36" s="110">
        <v>16354</v>
      </c>
    </row>
    <row r="37" spans="1:16" s="3" customFormat="1" ht="24.75" customHeight="1">
      <c r="A37" s="109" t="s">
        <v>302</v>
      </c>
      <c r="B37" s="8">
        <v>585</v>
      </c>
      <c r="C37" s="8">
        <v>525</v>
      </c>
      <c r="D37" s="8">
        <v>1550</v>
      </c>
      <c r="E37" s="8"/>
      <c r="F37" s="8"/>
      <c r="G37" s="8"/>
      <c r="H37" s="8">
        <v>80</v>
      </c>
      <c r="I37" s="8">
        <v>0.48</v>
      </c>
      <c r="J37" s="8">
        <v>8</v>
      </c>
      <c r="K37" s="8" t="s">
        <v>31</v>
      </c>
      <c r="L37" s="8" t="s">
        <v>11</v>
      </c>
      <c r="M37" s="8" t="s">
        <v>292</v>
      </c>
      <c r="N37" s="8" t="s">
        <v>11</v>
      </c>
      <c r="O37" s="8" t="s">
        <v>31</v>
      </c>
      <c r="P37" s="110">
        <v>17180</v>
      </c>
    </row>
    <row r="38" spans="1:16" s="3" customFormat="1" ht="24.75" customHeight="1">
      <c r="A38" s="109" t="s">
        <v>303</v>
      </c>
      <c r="B38" s="8">
        <v>585</v>
      </c>
      <c r="C38" s="8">
        <v>525</v>
      </c>
      <c r="D38" s="8">
        <v>1730</v>
      </c>
      <c r="E38" s="8">
        <v>120</v>
      </c>
      <c r="F38" s="8">
        <v>220</v>
      </c>
      <c r="G38" s="8">
        <v>520</v>
      </c>
      <c r="H38" s="8">
        <v>81</v>
      </c>
      <c r="I38" s="8">
        <v>0.54</v>
      </c>
      <c r="J38" s="8">
        <v>9</v>
      </c>
      <c r="K38" s="8" t="s">
        <v>31</v>
      </c>
      <c r="L38" s="8" t="s">
        <v>11</v>
      </c>
      <c r="M38" s="8" t="s">
        <v>279</v>
      </c>
      <c r="N38" s="8" t="s">
        <v>11</v>
      </c>
      <c r="O38" s="8" t="s">
        <v>31</v>
      </c>
      <c r="P38" s="110">
        <v>18406</v>
      </c>
    </row>
    <row r="39" spans="1:16" s="3" customFormat="1" ht="24.75" customHeight="1">
      <c r="A39" s="109" t="s">
        <v>304</v>
      </c>
      <c r="B39" s="8">
        <v>585</v>
      </c>
      <c r="C39" s="8">
        <v>525</v>
      </c>
      <c r="D39" s="8">
        <v>1730</v>
      </c>
      <c r="E39" s="111"/>
      <c r="F39" s="111"/>
      <c r="G39" s="111"/>
      <c r="H39" s="111"/>
      <c r="I39" s="111">
        <v>0.54</v>
      </c>
      <c r="J39" s="111">
        <v>9</v>
      </c>
      <c r="K39" s="8" t="s">
        <v>31</v>
      </c>
      <c r="L39" s="8" t="s">
        <v>11</v>
      </c>
      <c r="M39" s="8" t="s">
        <v>292</v>
      </c>
      <c r="N39" s="8" t="s">
        <v>11</v>
      </c>
      <c r="O39" s="8" t="s">
        <v>31</v>
      </c>
      <c r="P39" s="112">
        <v>19334</v>
      </c>
    </row>
    <row r="40" spans="1:16" s="3" customFormat="1" ht="36.75" customHeight="1" thickBot="1">
      <c r="A40" s="113" t="s">
        <v>305</v>
      </c>
      <c r="B40" s="114">
        <v>450</v>
      </c>
      <c r="C40" s="114">
        <v>885</v>
      </c>
      <c r="D40" s="114">
        <v>2000</v>
      </c>
      <c r="E40" s="114">
        <v>85</v>
      </c>
      <c r="F40" s="114">
        <v>120</v>
      </c>
      <c r="G40" s="114">
        <v>400</v>
      </c>
      <c r="H40" s="114">
        <v>148</v>
      </c>
      <c r="I40" s="114">
        <v>0.76</v>
      </c>
      <c r="J40" s="114">
        <v>65</v>
      </c>
      <c r="K40" s="114">
        <v>2</v>
      </c>
      <c r="L40" s="114" t="s">
        <v>11</v>
      </c>
      <c r="M40" s="115" t="s">
        <v>306</v>
      </c>
      <c r="N40" s="114" t="s">
        <v>11</v>
      </c>
      <c r="O40" s="114" t="s">
        <v>31</v>
      </c>
      <c r="P40" s="116">
        <v>78037</v>
      </c>
    </row>
    <row r="41" spans="1:16" ht="21.75" customHeight="1">
      <c r="A41" s="230"/>
      <c r="B41" s="230"/>
      <c r="C41" s="230"/>
      <c r="D41" s="230"/>
      <c r="E41" s="230"/>
      <c r="F41" s="230"/>
      <c r="G41" s="230"/>
      <c r="H41" s="230"/>
      <c r="I41" s="230"/>
      <c r="J41" s="230"/>
      <c r="K41" s="230"/>
      <c r="L41" s="230"/>
      <c r="M41" s="230"/>
      <c r="N41" s="230"/>
      <c r="O41" s="230"/>
      <c r="P41" s="230"/>
    </row>
    <row r="42" ht="27.75" customHeight="1"/>
    <row r="43" ht="30.75" customHeight="1"/>
    <row r="44" ht="32.25" customHeight="1"/>
  </sheetData>
  <sheetProtection/>
  <mergeCells count="18">
    <mergeCell ref="A41:P41"/>
    <mergeCell ref="A6:P6"/>
    <mergeCell ref="A7:A9"/>
    <mergeCell ref="B7:D8"/>
    <mergeCell ref="E7:G8"/>
    <mergeCell ref="H7:H9"/>
    <mergeCell ref="I7:I9"/>
    <mergeCell ref="J7:O7"/>
    <mergeCell ref="P7:P9"/>
    <mergeCell ref="J8:J9"/>
    <mergeCell ref="K8:K9"/>
    <mergeCell ref="A1:T1"/>
    <mergeCell ref="A2:T2"/>
    <mergeCell ref="A3:T3"/>
    <mergeCell ref="A4:T4"/>
    <mergeCell ref="L8:L9"/>
    <mergeCell ref="M8:M9"/>
    <mergeCell ref="N8:O8"/>
  </mergeCells>
  <hyperlinks>
    <hyperlink ref="A3" r:id="rId1" display="www.stv.metall-zavod.ru"/>
    <hyperlink ref="A4" r:id="rId2" display="www.metzavod.ru/contact.aspx"/>
    <hyperlink ref="A4:T4" r:id="rId3" display="Схема проезда:     www.ufa.metall-zavod.ru/contact"/>
    <hyperlink ref="A3:T3" r:id="rId4" display="www.ufa.metall-zavod.ru"/>
  </hyperlinks>
  <printOptions/>
  <pageMargins left="0.2755905511811024" right="0.2362204724409449" top="0.3937007874015748" bottom="0.42" header="0.2362204724409449" footer="0.18"/>
  <pageSetup horizontalDpi="1200" verticalDpi="1200" orientation="portrait" paperSize="9" scale="84" r:id="rId6"/>
  <headerFooter alignWithMargins="0">
    <oddFooter>&amp;Lвсе позиции поставляются под заказ</oddFooter>
  </headerFooter>
  <colBreaks count="1" manualBreakCount="1">
    <brk id="16" max="6553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dc:creator>
  <cp:keywords/>
  <dc:description/>
  <cp:lastModifiedBy>LUI_PC</cp:lastModifiedBy>
  <cp:lastPrinted>2012-04-23T06:35:26Z</cp:lastPrinted>
  <dcterms:created xsi:type="dcterms:W3CDTF">2007-03-21T14:36:14Z</dcterms:created>
  <dcterms:modified xsi:type="dcterms:W3CDTF">2014-05-12T12:51:53Z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